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300" windowWidth="18855" windowHeight="715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3" i="1"/>
  <c r="D8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A9"/>
  <c r="A10" s="1"/>
  <c r="A11" s="1"/>
  <c r="A12" s="1"/>
  <c r="J8"/>
  <c r="E12" l="1"/>
  <c r="E10"/>
  <c r="E11"/>
  <c r="E8"/>
  <c r="E9"/>
  <c r="D10"/>
  <c r="D12"/>
  <c r="D11"/>
  <c r="D9"/>
  <c r="K8"/>
  <c r="I8"/>
  <c r="H8"/>
  <c r="C9"/>
  <c r="G9" s="1"/>
  <c r="A13"/>
  <c r="E13" s="1"/>
  <c r="B45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A14" l="1"/>
  <c r="E14" s="1"/>
  <c r="D13"/>
  <c r="F9"/>
  <c r="K9"/>
  <c r="I9"/>
  <c r="C10"/>
  <c r="G10" s="1"/>
  <c r="A15" l="1"/>
  <c r="E15" s="1"/>
  <c r="D14"/>
  <c r="F10"/>
  <c r="H9"/>
  <c r="J9"/>
  <c r="K10"/>
  <c r="C11"/>
  <c r="G11" s="1"/>
  <c r="A16" l="1"/>
  <c r="E16" s="1"/>
  <c r="D15"/>
  <c r="F11"/>
  <c r="H11" s="1"/>
  <c r="H10"/>
  <c r="J10"/>
  <c r="I10"/>
  <c r="C12"/>
  <c r="G12" s="1"/>
  <c r="I11"/>
  <c r="A17" l="1"/>
  <c r="E17" s="1"/>
  <c r="D16"/>
  <c r="F12"/>
  <c r="H12" s="1"/>
  <c r="K11"/>
  <c r="J11"/>
  <c r="C13"/>
  <c r="I12"/>
  <c r="A18" l="1"/>
  <c r="E18" s="1"/>
  <c r="D17"/>
  <c r="F13"/>
  <c r="H13" s="1"/>
  <c r="G13"/>
  <c r="J12"/>
  <c r="K12"/>
  <c r="C14"/>
  <c r="A19" l="1"/>
  <c r="E19" s="1"/>
  <c r="D18"/>
  <c r="F14"/>
  <c r="H14" s="1"/>
  <c r="G14"/>
  <c r="I14" s="1"/>
  <c r="I13"/>
  <c r="K13"/>
  <c r="J13"/>
  <c r="C15"/>
  <c r="A20" l="1"/>
  <c r="E20" s="1"/>
  <c r="D19"/>
  <c r="F15"/>
  <c r="H15" s="1"/>
  <c r="G15"/>
  <c r="J14"/>
  <c r="K14"/>
  <c r="C16"/>
  <c r="A21" l="1"/>
  <c r="E21" s="1"/>
  <c r="D20"/>
  <c r="F16"/>
  <c r="G16"/>
  <c r="I16" s="1"/>
  <c r="I15"/>
  <c r="J15"/>
  <c r="K15"/>
  <c r="C17"/>
  <c r="A22" l="1"/>
  <c r="E22" s="1"/>
  <c r="D21"/>
  <c r="F17"/>
  <c r="H17" s="1"/>
  <c r="H16"/>
  <c r="G17"/>
  <c r="I17" s="1"/>
  <c r="J16"/>
  <c r="K16"/>
  <c r="C18"/>
  <c r="A23" l="1"/>
  <c r="E23" s="1"/>
  <c r="D22"/>
  <c r="G18"/>
  <c r="I18" s="1"/>
  <c r="F18"/>
  <c r="H18" s="1"/>
  <c r="J17"/>
  <c r="K17"/>
  <c r="C19"/>
  <c r="A24" l="1"/>
  <c r="E24" s="1"/>
  <c r="D23"/>
  <c r="G19"/>
  <c r="I19" s="1"/>
  <c r="F19"/>
  <c r="J18"/>
  <c r="K18"/>
  <c r="C20"/>
  <c r="G20" l="1"/>
  <c r="I20" s="1"/>
  <c r="A25"/>
  <c r="E25" s="1"/>
  <c r="D24"/>
  <c r="F20"/>
  <c r="H20" s="1"/>
  <c r="H19"/>
  <c r="J19"/>
  <c r="K19"/>
  <c r="C21"/>
  <c r="G21" l="1"/>
  <c r="I21" s="1"/>
  <c r="A26"/>
  <c r="E26" s="1"/>
  <c r="D25"/>
  <c r="F21"/>
  <c r="H21" s="1"/>
  <c r="J20"/>
  <c r="K20"/>
  <c r="C22"/>
  <c r="A27" l="1"/>
  <c r="E27" s="1"/>
  <c r="D26"/>
  <c r="F22"/>
  <c r="H22" s="1"/>
  <c r="G22"/>
  <c r="I22" s="1"/>
  <c r="J21"/>
  <c r="K21"/>
  <c r="C23"/>
  <c r="A28" l="1"/>
  <c r="E28" s="1"/>
  <c r="D27"/>
  <c r="F23"/>
  <c r="H23" s="1"/>
  <c r="G23"/>
  <c r="J22"/>
  <c r="K22"/>
  <c r="C24"/>
  <c r="A29" l="1"/>
  <c r="E29" s="1"/>
  <c r="D28"/>
  <c r="F24"/>
  <c r="H24" s="1"/>
  <c r="G24"/>
  <c r="I23"/>
  <c r="J23"/>
  <c r="K23"/>
  <c r="C25"/>
  <c r="A30" l="1"/>
  <c r="E30" s="1"/>
  <c r="D29"/>
  <c r="F25"/>
  <c r="H25" s="1"/>
  <c r="G25"/>
  <c r="K25" s="1"/>
  <c r="K24"/>
  <c r="J24"/>
  <c r="I24"/>
  <c r="C26"/>
  <c r="A31" l="1"/>
  <c r="E31" s="1"/>
  <c r="D30"/>
  <c r="F26"/>
  <c r="H26" s="1"/>
  <c r="G26"/>
  <c r="K26" s="1"/>
  <c r="J25"/>
  <c r="I25"/>
  <c r="C27"/>
  <c r="A32" l="1"/>
  <c r="E32" s="1"/>
  <c r="D31"/>
  <c r="F27"/>
  <c r="H27" s="1"/>
  <c r="G27"/>
  <c r="J26"/>
  <c r="I26"/>
  <c r="C28"/>
  <c r="A33" l="1"/>
  <c r="E33" s="1"/>
  <c r="D32"/>
  <c r="F28"/>
  <c r="H28" s="1"/>
  <c r="G28"/>
  <c r="I27"/>
  <c r="J27"/>
  <c r="K27"/>
  <c r="C29"/>
  <c r="A34" l="1"/>
  <c r="E34" s="1"/>
  <c r="D33"/>
  <c r="F29"/>
  <c r="G29"/>
  <c r="I29" s="1"/>
  <c r="I28"/>
  <c r="J28"/>
  <c r="K28"/>
  <c r="C30"/>
  <c r="A35" l="1"/>
  <c r="E35" s="1"/>
  <c r="D34"/>
  <c r="F30"/>
  <c r="H30" s="1"/>
  <c r="H29"/>
  <c r="G30"/>
  <c r="K30" s="1"/>
  <c r="K29"/>
  <c r="J29"/>
  <c r="C31"/>
  <c r="A36" l="1"/>
  <c r="E36" s="1"/>
  <c r="D35"/>
  <c r="G31"/>
  <c r="I31" s="1"/>
  <c r="F31"/>
  <c r="H31" s="1"/>
  <c r="J30"/>
  <c r="I30"/>
  <c r="C32"/>
  <c r="A37" l="1"/>
  <c r="E37" s="1"/>
  <c r="D36"/>
  <c r="F32"/>
  <c r="J32" s="1"/>
  <c r="G32"/>
  <c r="K32" s="1"/>
  <c r="K31"/>
  <c r="J31"/>
  <c r="C33"/>
  <c r="A38" l="1"/>
  <c r="E38" s="1"/>
  <c r="D37"/>
  <c r="F33"/>
  <c r="H33" s="1"/>
  <c r="G33"/>
  <c r="H32"/>
  <c r="I32"/>
  <c r="C34"/>
  <c r="A39" l="1"/>
  <c r="E39" s="1"/>
  <c r="D38"/>
  <c r="F34"/>
  <c r="H34" s="1"/>
  <c r="G34"/>
  <c r="K33"/>
  <c r="I33"/>
  <c r="J33"/>
  <c r="C35"/>
  <c r="A40" l="1"/>
  <c r="E40" s="1"/>
  <c r="D39"/>
  <c r="G35"/>
  <c r="I35" s="1"/>
  <c r="F35"/>
  <c r="I34"/>
  <c r="K34"/>
  <c r="J34"/>
  <c r="C36"/>
  <c r="A41" l="1"/>
  <c r="E41" s="1"/>
  <c r="D40"/>
  <c r="F36"/>
  <c r="H36" s="1"/>
  <c r="H35"/>
  <c r="G36"/>
  <c r="I36" s="1"/>
  <c r="J35"/>
  <c r="K35"/>
  <c r="C37"/>
  <c r="A42" l="1"/>
  <c r="E42" s="1"/>
  <c r="D41"/>
  <c r="F37"/>
  <c r="H37" s="1"/>
  <c r="G37"/>
  <c r="J36"/>
  <c r="K36"/>
  <c r="C38"/>
  <c r="A43" l="1"/>
  <c r="E43" s="1"/>
  <c r="D42"/>
  <c r="F38"/>
  <c r="H38" s="1"/>
  <c r="G38"/>
  <c r="I37"/>
  <c r="K37"/>
  <c r="J37"/>
  <c r="C39"/>
  <c r="A44" l="1"/>
  <c r="E44" s="1"/>
  <c r="D43"/>
  <c r="F39"/>
  <c r="J39" s="1"/>
  <c r="G39"/>
  <c r="I39" s="1"/>
  <c r="K38"/>
  <c r="I38"/>
  <c r="J38"/>
  <c r="C40"/>
  <c r="A45" l="1"/>
  <c r="E45" s="1"/>
  <c r="D44"/>
  <c r="F40"/>
  <c r="J40" s="1"/>
  <c r="G40"/>
  <c r="I40" s="1"/>
  <c r="H39"/>
  <c r="K39"/>
  <c r="C41"/>
  <c r="A46" l="1"/>
  <c r="E46" s="1"/>
  <c r="D45"/>
  <c r="F41"/>
  <c r="J41" s="1"/>
  <c r="G41"/>
  <c r="H40"/>
  <c r="K40"/>
  <c r="C42"/>
  <c r="A47" l="1"/>
  <c r="E47" s="1"/>
  <c r="D46"/>
  <c r="F42"/>
  <c r="J42" s="1"/>
  <c r="G42"/>
  <c r="I41"/>
  <c r="H41"/>
  <c r="K41"/>
  <c r="C43"/>
  <c r="A48" l="1"/>
  <c r="E48" s="1"/>
  <c r="D47"/>
  <c r="F43"/>
  <c r="J43" s="1"/>
  <c r="G43"/>
  <c r="K43" s="1"/>
  <c r="K42"/>
  <c r="H42"/>
  <c r="I42"/>
  <c r="C44"/>
  <c r="A49" l="1"/>
  <c r="E49" s="1"/>
  <c r="D48"/>
  <c r="F44"/>
  <c r="H44" s="1"/>
  <c r="G44"/>
  <c r="K44" s="1"/>
  <c r="I43"/>
  <c r="H43"/>
  <c r="C45"/>
  <c r="A50" l="1"/>
  <c r="E50" s="1"/>
  <c r="D49"/>
  <c r="F45"/>
  <c r="H45" s="1"/>
  <c r="G45"/>
  <c r="I44"/>
  <c r="J44"/>
  <c r="C46"/>
  <c r="A51" l="1"/>
  <c r="E51" s="1"/>
  <c r="D50"/>
  <c r="F46"/>
  <c r="H46" s="1"/>
  <c r="G46"/>
  <c r="K46" s="1"/>
  <c r="I45"/>
  <c r="K45"/>
  <c r="J45"/>
  <c r="C47"/>
  <c r="A52" l="1"/>
  <c r="E52" s="1"/>
  <c r="D51"/>
  <c r="F47"/>
  <c r="H47" s="1"/>
  <c r="G47"/>
  <c r="K47" s="1"/>
  <c r="I46"/>
  <c r="J46"/>
  <c r="C48"/>
  <c r="A53" l="1"/>
  <c r="E53" s="1"/>
  <c r="D52"/>
  <c r="F48"/>
  <c r="H48" s="1"/>
  <c r="G48"/>
  <c r="I47"/>
  <c r="J47"/>
  <c r="C49"/>
  <c r="A54" l="1"/>
  <c r="E54" s="1"/>
  <c r="D53"/>
  <c r="F49"/>
  <c r="H49" s="1"/>
  <c r="G49"/>
  <c r="I48"/>
  <c r="K48"/>
  <c r="J48"/>
  <c r="C50"/>
  <c r="A55" l="1"/>
  <c r="E55" s="1"/>
  <c r="D54"/>
  <c r="F50"/>
  <c r="H50" s="1"/>
  <c r="G50"/>
  <c r="K49"/>
  <c r="J49"/>
  <c r="I49"/>
  <c r="C51"/>
  <c r="A56" l="1"/>
  <c r="E56" s="1"/>
  <c r="D55"/>
  <c r="F51"/>
  <c r="H51" s="1"/>
  <c r="G51"/>
  <c r="I51" s="1"/>
  <c r="K50"/>
  <c r="I50"/>
  <c r="J50"/>
  <c r="C52"/>
  <c r="A57" l="1"/>
  <c r="E57" s="1"/>
  <c r="D56"/>
  <c r="F52"/>
  <c r="H52" s="1"/>
  <c r="G52"/>
  <c r="K51"/>
  <c r="J51"/>
  <c r="C53"/>
  <c r="A58" l="1"/>
  <c r="E58" s="1"/>
  <c r="D57"/>
  <c r="F53"/>
  <c r="H53" s="1"/>
  <c r="G53"/>
  <c r="K52"/>
  <c r="I52"/>
  <c r="J52"/>
  <c r="C54"/>
  <c r="A59" l="1"/>
  <c r="E59" s="1"/>
  <c r="D58"/>
  <c r="F54"/>
  <c r="H54" s="1"/>
  <c r="G54"/>
  <c r="I54" s="1"/>
  <c r="K53"/>
  <c r="I53"/>
  <c r="J53"/>
  <c r="C55"/>
  <c r="A60" l="1"/>
  <c r="E60" s="1"/>
  <c r="D59"/>
  <c r="G55"/>
  <c r="K55" s="1"/>
  <c r="F55"/>
  <c r="H55" s="1"/>
  <c r="J54"/>
  <c r="K54"/>
  <c r="C56"/>
  <c r="A61" l="1"/>
  <c r="E61" s="1"/>
  <c r="D60"/>
  <c r="G56"/>
  <c r="K56" s="1"/>
  <c r="F56"/>
  <c r="J56" s="1"/>
  <c r="I55"/>
  <c r="J55"/>
  <c r="C57"/>
  <c r="A62" l="1"/>
  <c r="E62" s="1"/>
  <c r="D61"/>
  <c r="F57"/>
  <c r="G57"/>
  <c r="I56"/>
  <c r="H56"/>
  <c r="C58"/>
  <c r="A63" l="1"/>
  <c r="E63" s="1"/>
  <c r="D62"/>
  <c r="F58"/>
  <c r="H58" s="1"/>
  <c r="H57"/>
  <c r="G58"/>
  <c r="K58" s="1"/>
  <c r="K57"/>
  <c r="I57"/>
  <c r="J57"/>
  <c r="C59"/>
  <c r="A64" l="1"/>
  <c r="E64" s="1"/>
  <c r="D63"/>
  <c r="F59"/>
  <c r="H59" s="1"/>
  <c r="G59"/>
  <c r="I58"/>
  <c r="J58"/>
  <c r="C60"/>
  <c r="D64" l="1"/>
  <c r="F60"/>
  <c r="J60" s="1"/>
  <c r="G60"/>
  <c r="K59"/>
  <c r="I59"/>
  <c r="J59"/>
  <c r="C61"/>
  <c r="F61" l="1"/>
  <c r="H61" s="1"/>
  <c r="G61"/>
  <c r="K60"/>
  <c r="I60"/>
  <c r="H60"/>
  <c r="C62"/>
  <c r="F62" l="1"/>
  <c r="H62" s="1"/>
  <c r="G62"/>
  <c r="K62" s="1"/>
  <c r="K61"/>
  <c r="I61"/>
  <c r="J61"/>
  <c r="C63"/>
  <c r="G63" l="1"/>
  <c r="K63" s="1"/>
  <c r="F63"/>
  <c r="H63" s="1"/>
  <c r="J62"/>
  <c r="I62"/>
  <c r="C64"/>
  <c r="F64" l="1"/>
  <c r="H64" s="1"/>
  <c r="G64"/>
  <c r="K64" s="1"/>
  <c r="J63"/>
  <c r="I63"/>
  <c r="I64" l="1"/>
  <c r="J64"/>
</calcChain>
</file>

<file path=xl/sharedStrings.xml><?xml version="1.0" encoding="utf-8"?>
<sst xmlns="http://schemas.openxmlformats.org/spreadsheetml/2006/main" count="21" uniqueCount="17">
  <si>
    <t>Snelheid L</t>
  </si>
  <si>
    <t>Sneheid R</t>
  </si>
  <si>
    <t>Ramp</t>
  </si>
  <si>
    <t>Wielbasis</t>
  </si>
  <si>
    <t>E-compas</t>
  </si>
  <si>
    <t>Pos-X</t>
  </si>
  <si>
    <t>Pos-Y</t>
  </si>
  <si>
    <t>Rechterwiel</t>
  </si>
  <si>
    <t>Linkerwiel</t>
  </si>
  <si>
    <t>Center</t>
  </si>
  <si>
    <t>L/R</t>
  </si>
  <si>
    <t>Radius</t>
  </si>
  <si>
    <t>L-Wiel</t>
  </si>
  <si>
    <t>R-Wiel</t>
  </si>
  <si>
    <t>Beginsnelheid</t>
  </si>
  <si>
    <t>Beginpositie</t>
  </si>
  <si>
    <t>Deze getallen kan je invullen naar keuze !!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</si>
</sst>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0" fillId="2" borderId="0" xfId="0" applyNumberFormat="1" applyFill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Snelheid</a:t>
            </a:r>
            <a:r>
              <a:rPr lang="en-US" baseline="0"/>
              <a:t> L/R en E-kompas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Blad1!$A$7</c:f>
              <c:strCache>
                <c:ptCount val="1"/>
                <c:pt idx="0">
                  <c:v>Snelheid L</c:v>
                </c:pt>
              </c:strCache>
            </c:strRef>
          </c:tx>
          <c:marker>
            <c:symbol val="none"/>
          </c:marker>
          <c:val>
            <c:numRef>
              <c:f>Blad1!$A$8:$A$64</c:f>
              <c:numCache>
                <c:formatCode>General</c:formatCode>
                <c:ptCount val="57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5.6</c:v>
                </c:pt>
                <c:pt idx="6">
                  <c:v>6.1999999999999993</c:v>
                </c:pt>
                <c:pt idx="7">
                  <c:v>6.7999999999999989</c:v>
                </c:pt>
                <c:pt idx="8">
                  <c:v>7.3999999999999986</c:v>
                </c:pt>
                <c:pt idx="9">
                  <c:v>7.9999999999999982</c:v>
                </c:pt>
                <c:pt idx="10">
                  <c:v>8.5999999999999979</c:v>
                </c:pt>
                <c:pt idx="11">
                  <c:v>9.1999999999999975</c:v>
                </c:pt>
                <c:pt idx="12">
                  <c:v>9.7999999999999972</c:v>
                </c:pt>
                <c:pt idx="13">
                  <c:v>10.399999999999997</c:v>
                </c:pt>
                <c:pt idx="14">
                  <c:v>10.999999999999996</c:v>
                </c:pt>
                <c:pt idx="15">
                  <c:v>11.599999999999996</c:v>
                </c:pt>
                <c:pt idx="16">
                  <c:v>12.199999999999996</c:v>
                </c:pt>
                <c:pt idx="17">
                  <c:v>12.799999999999995</c:v>
                </c:pt>
                <c:pt idx="18">
                  <c:v>13.399999999999995</c:v>
                </c:pt>
                <c:pt idx="19">
                  <c:v>13.999999999999995</c:v>
                </c:pt>
                <c:pt idx="20">
                  <c:v>14.599999999999994</c:v>
                </c:pt>
                <c:pt idx="21">
                  <c:v>14.599999999999994</c:v>
                </c:pt>
                <c:pt idx="22">
                  <c:v>14.599999999999994</c:v>
                </c:pt>
                <c:pt idx="23">
                  <c:v>14.599999999999994</c:v>
                </c:pt>
                <c:pt idx="24">
                  <c:v>14.599999999999994</c:v>
                </c:pt>
                <c:pt idx="25">
                  <c:v>14.599999999999994</c:v>
                </c:pt>
                <c:pt idx="26">
                  <c:v>14.599999999999994</c:v>
                </c:pt>
                <c:pt idx="27">
                  <c:v>14.599999999999994</c:v>
                </c:pt>
                <c:pt idx="28">
                  <c:v>14.599999999999994</c:v>
                </c:pt>
                <c:pt idx="29">
                  <c:v>14.599999999999994</c:v>
                </c:pt>
                <c:pt idx="30">
                  <c:v>14.599999999999994</c:v>
                </c:pt>
                <c:pt idx="31">
                  <c:v>14.599999999999994</c:v>
                </c:pt>
                <c:pt idx="32">
                  <c:v>14.599999999999994</c:v>
                </c:pt>
                <c:pt idx="33">
                  <c:v>14.599999999999994</c:v>
                </c:pt>
                <c:pt idx="34">
                  <c:v>14.599999999999994</c:v>
                </c:pt>
                <c:pt idx="35">
                  <c:v>14.599999999999994</c:v>
                </c:pt>
                <c:pt idx="36">
                  <c:v>14.599999999999994</c:v>
                </c:pt>
                <c:pt idx="37">
                  <c:v>13.999999999999995</c:v>
                </c:pt>
                <c:pt idx="38">
                  <c:v>13.399999999999995</c:v>
                </c:pt>
                <c:pt idx="39">
                  <c:v>12.799999999999995</c:v>
                </c:pt>
                <c:pt idx="40">
                  <c:v>12.199999999999996</c:v>
                </c:pt>
                <c:pt idx="41">
                  <c:v>11.599999999999996</c:v>
                </c:pt>
                <c:pt idx="42">
                  <c:v>10.999999999999996</c:v>
                </c:pt>
                <c:pt idx="43">
                  <c:v>10.399999999999997</c:v>
                </c:pt>
                <c:pt idx="44">
                  <c:v>9.7999999999999972</c:v>
                </c:pt>
                <c:pt idx="45">
                  <c:v>9.1999999999999975</c:v>
                </c:pt>
                <c:pt idx="46">
                  <c:v>8.5999999999999979</c:v>
                </c:pt>
                <c:pt idx="47">
                  <c:v>7.9999999999999982</c:v>
                </c:pt>
                <c:pt idx="48">
                  <c:v>7.3999999999999986</c:v>
                </c:pt>
                <c:pt idx="49">
                  <c:v>6.7999999999999989</c:v>
                </c:pt>
                <c:pt idx="50">
                  <c:v>6.1999999999999993</c:v>
                </c:pt>
                <c:pt idx="51">
                  <c:v>5.6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</c:numCache>
            </c:numRef>
          </c:val>
        </c:ser>
        <c:ser>
          <c:idx val="1"/>
          <c:order val="1"/>
          <c:tx>
            <c:strRef>
              <c:f>Blad1!$B$7</c:f>
              <c:strCache>
                <c:ptCount val="1"/>
                <c:pt idx="0">
                  <c:v>Sneheid R</c:v>
                </c:pt>
              </c:strCache>
            </c:strRef>
          </c:tx>
          <c:marker>
            <c:symbol val="none"/>
          </c:marker>
          <c:val>
            <c:numRef>
              <c:f>Blad1!$B$8:$B$64</c:f>
              <c:numCache>
                <c:formatCode>General</c:formatCode>
                <c:ptCount val="57"/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-3.8</c:v>
                </c:pt>
                <c:pt idx="6">
                  <c:v>-2.5999999999999996</c:v>
                </c:pt>
                <c:pt idx="7">
                  <c:v>-1.3999999999999997</c:v>
                </c:pt>
                <c:pt idx="8">
                  <c:v>-0.19999999999999973</c:v>
                </c:pt>
                <c:pt idx="9">
                  <c:v>1.0000000000000002</c:v>
                </c:pt>
                <c:pt idx="10">
                  <c:v>2.2000000000000002</c:v>
                </c:pt>
                <c:pt idx="11">
                  <c:v>3.4000000000000004</c:v>
                </c:pt>
                <c:pt idx="12">
                  <c:v>4.6000000000000005</c:v>
                </c:pt>
                <c:pt idx="13">
                  <c:v>5.8000000000000007</c:v>
                </c:pt>
                <c:pt idx="14">
                  <c:v>7.0000000000000009</c:v>
                </c:pt>
                <c:pt idx="15">
                  <c:v>8.2000000000000011</c:v>
                </c:pt>
                <c:pt idx="16">
                  <c:v>9.4</c:v>
                </c:pt>
                <c:pt idx="17">
                  <c:v>10.6</c:v>
                </c:pt>
                <c:pt idx="18">
                  <c:v>11.799999999999999</c:v>
                </c:pt>
                <c:pt idx="19">
                  <c:v>12.999999999999998</c:v>
                </c:pt>
                <c:pt idx="20">
                  <c:v>14.199999999999998</c:v>
                </c:pt>
                <c:pt idx="21">
                  <c:v>14.199999999999998</c:v>
                </c:pt>
                <c:pt idx="22">
                  <c:v>14.199999999999998</c:v>
                </c:pt>
                <c:pt idx="23">
                  <c:v>14.199999999999998</c:v>
                </c:pt>
                <c:pt idx="24">
                  <c:v>14.199999999999998</c:v>
                </c:pt>
                <c:pt idx="25">
                  <c:v>14.199999999999998</c:v>
                </c:pt>
                <c:pt idx="26">
                  <c:v>14.199999999999998</c:v>
                </c:pt>
                <c:pt idx="27">
                  <c:v>14.199999999999998</c:v>
                </c:pt>
                <c:pt idx="28">
                  <c:v>14.199999999999998</c:v>
                </c:pt>
                <c:pt idx="29">
                  <c:v>14.199999999999998</c:v>
                </c:pt>
                <c:pt idx="30">
                  <c:v>14.199999999999998</c:v>
                </c:pt>
                <c:pt idx="31">
                  <c:v>14.199999999999998</c:v>
                </c:pt>
                <c:pt idx="32">
                  <c:v>14.199999999999998</c:v>
                </c:pt>
                <c:pt idx="33">
                  <c:v>14.199999999999998</c:v>
                </c:pt>
                <c:pt idx="34">
                  <c:v>14.199999999999998</c:v>
                </c:pt>
                <c:pt idx="35">
                  <c:v>14.199999999999998</c:v>
                </c:pt>
                <c:pt idx="36">
                  <c:v>14.199999999999998</c:v>
                </c:pt>
                <c:pt idx="37">
                  <c:v>12.999999999999998</c:v>
                </c:pt>
                <c:pt idx="38">
                  <c:v>11.799999999999999</c:v>
                </c:pt>
                <c:pt idx="39">
                  <c:v>10.6</c:v>
                </c:pt>
                <c:pt idx="40">
                  <c:v>9.4</c:v>
                </c:pt>
                <c:pt idx="41">
                  <c:v>8.2000000000000011</c:v>
                </c:pt>
                <c:pt idx="42">
                  <c:v>7.0000000000000009</c:v>
                </c:pt>
                <c:pt idx="43">
                  <c:v>5.8000000000000007</c:v>
                </c:pt>
                <c:pt idx="44">
                  <c:v>4.6000000000000005</c:v>
                </c:pt>
                <c:pt idx="45">
                  <c:v>3.4000000000000004</c:v>
                </c:pt>
                <c:pt idx="46">
                  <c:v>2.2000000000000002</c:v>
                </c:pt>
                <c:pt idx="47">
                  <c:v>1.0000000000000002</c:v>
                </c:pt>
                <c:pt idx="48">
                  <c:v>-0.19999999999999973</c:v>
                </c:pt>
                <c:pt idx="49">
                  <c:v>-1.3999999999999997</c:v>
                </c:pt>
                <c:pt idx="50">
                  <c:v>-2.5999999999999996</c:v>
                </c:pt>
                <c:pt idx="51">
                  <c:v>-3.8</c:v>
                </c:pt>
                <c:pt idx="52">
                  <c:v>-5</c:v>
                </c:pt>
                <c:pt idx="53">
                  <c:v>-5</c:v>
                </c:pt>
                <c:pt idx="54">
                  <c:v>-5</c:v>
                </c:pt>
                <c:pt idx="55">
                  <c:v>-5</c:v>
                </c:pt>
                <c:pt idx="56">
                  <c:v>-5</c:v>
                </c:pt>
              </c:numCache>
            </c:numRef>
          </c:val>
        </c:ser>
        <c:marker val="1"/>
        <c:axId val="59749888"/>
        <c:axId val="59767424"/>
      </c:lineChart>
      <c:lineChart>
        <c:grouping val="standard"/>
        <c:ser>
          <c:idx val="2"/>
          <c:order val="2"/>
          <c:tx>
            <c:strRef>
              <c:f>Blad1!$C$7</c:f>
              <c:strCache>
                <c:ptCount val="1"/>
                <c:pt idx="0">
                  <c:v>E-compas</c:v>
                </c:pt>
              </c:strCache>
            </c:strRef>
          </c:tx>
          <c:marker>
            <c:symbol val="none"/>
          </c:marker>
          <c:val>
            <c:numRef>
              <c:f>Blad1!$C$8:$C$64</c:f>
              <c:numCache>
                <c:formatCode>General</c:formatCode>
                <c:ptCount val="5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49.4</c:v>
                </c:pt>
                <c:pt idx="6">
                  <c:v>58.199999999999996</c:v>
                </c:pt>
                <c:pt idx="7">
                  <c:v>66.399999999999991</c:v>
                </c:pt>
                <c:pt idx="8">
                  <c:v>73.999999999999986</c:v>
                </c:pt>
                <c:pt idx="9">
                  <c:v>80.999999999999986</c:v>
                </c:pt>
                <c:pt idx="10">
                  <c:v>87.399999999999977</c:v>
                </c:pt>
                <c:pt idx="11">
                  <c:v>93.199999999999974</c:v>
                </c:pt>
                <c:pt idx="12">
                  <c:v>98.399999999999977</c:v>
                </c:pt>
                <c:pt idx="13">
                  <c:v>102.99999999999997</c:v>
                </c:pt>
                <c:pt idx="14">
                  <c:v>106.99999999999997</c:v>
                </c:pt>
                <c:pt idx="15">
                  <c:v>110.39999999999996</c:v>
                </c:pt>
                <c:pt idx="16">
                  <c:v>113.19999999999996</c:v>
                </c:pt>
                <c:pt idx="17">
                  <c:v>115.39999999999995</c:v>
                </c:pt>
                <c:pt idx="18">
                  <c:v>116.99999999999994</c:v>
                </c:pt>
                <c:pt idx="19">
                  <c:v>117.99999999999994</c:v>
                </c:pt>
                <c:pt idx="20">
                  <c:v>118.39999999999993</c:v>
                </c:pt>
                <c:pt idx="21">
                  <c:v>118.79999999999993</c:v>
                </c:pt>
                <c:pt idx="22">
                  <c:v>119.19999999999992</c:v>
                </c:pt>
                <c:pt idx="23">
                  <c:v>119.59999999999991</c:v>
                </c:pt>
                <c:pt idx="24">
                  <c:v>119.9999999999999</c:v>
                </c:pt>
                <c:pt idx="25">
                  <c:v>120.39999999999989</c:v>
                </c:pt>
                <c:pt idx="26">
                  <c:v>120.79999999999988</c:v>
                </c:pt>
                <c:pt idx="27">
                  <c:v>121.19999999999987</c:v>
                </c:pt>
                <c:pt idx="28">
                  <c:v>121.59999999999987</c:v>
                </c:pt>
                <c:pt idx="29">
                  <c:v>121.99999999999986</c:v>
                </c:pt>
                <c:pt idx="30">
                  <c:v>122.39999999999985</c:v>
                </c:pt>
                <c:pt idx="31">
                  <c:v>122.79999999999984</c:v>
                </c:pt>
                <c:pt idx="32">
                  <c:v>123.19999999999983</c:v>
                </c:pt>
                <c:pt idx="33">
                  <c:v>123.59999999999982</c:v>
                </c:pt>
                <c:pt idx="34">
                  <c:v>123.99999999999982</c:v>
                </c:pt>
                <c:pt idx="35">
                  <c:v>124.39999999999981</c:v>
                </c:pt>
                <c:pt idx="36">
                  <c:v>124.7999999999998</c:v>
                </c:pt>
                <c:pt idx="37">
                  <c:v>125.7999999999998</c:v>
                </c:pt>
                <c:pt idx="38">
                  <c:v>127.39999999999979</c:v>
                </c:pt>
                <c:pt idx="39">
                  <c:v>129.5999999999998</c:v>
                </c:pt>
                <c:pt idx="40">
                  <c:v>132.39999999999978</c:v>
                </c:pt>
                <c:pt idx="41">
                  <c:v>135.79999999999978</c:v>
                </c:pt>
                <c:pt idx="42">
                  <c:v>139.79999999999978</c:v>
                </c:pt>
                <c:pt idx="43">
                  <c:v>144.39999999999978</c:v>
                </c:pt>
                <c:pt idx="44">
                  <c:v>149.59999999999977</c:v>
                </c:pt>
                <c:pt idx="45">
                  <c:v>155.39999999999975</c:v>
                </c:pt>
                <c:pt idx="46">
                  <c:v>161.79999999999976</c:v>
                </c:pt>
                <c:pt idx="47">
                  <c:v>168.79999999999976</c:v>
                </c:pt>
                <c:pt idx="48">
                  <c:v>176.39999999999975</c:v>
                </c:pt>
                <c:pt idx="49">
                  <c:v>184.59999999999974</c:v>
                </c:pt>
                <c:pt idx="50">
                  <c:v>193.39999999999975</c:v>
                </c:pt>
                <c:pt idx="51">
                  <c:v>202.79999999999976</c:v>
                </c:pt>
                <c:pt idx="52">
                  <c:v>212.79999999999976</c:v>
                </c:pt>
                <c:pt idx="53">
                  <c:v>222.79999999999976</c:v>
                </c:pt>
                <c:pt idx="54">
                  <c:v>232.79999999999976</c:v>
                </c:pt>
                <c:pt idx="55">
                  <c:v>242.79999999999976</c:v>
                </c:pt>
                <c:pt idx="56">
                  <c:v>252.79999999999976</c:v>
                </c:pt>
              </c:numCache>
            </c:numRef>
          </c:val>
        </c:ser>
        <c:marker val="1"/>
        <c:axId val="89291776"/>
        <c:axId val="89290240"/>
      </c:lineChart>
      <c:catAx>
        <c:axId val="59749888"/>
        <c:scaling>
          <c:orientation val="minMax"/>
        </c:scaling>
        <c:axPos val="b"/>
        <c:majorTickMark val="none"/>
        <c:tickLblPos val="nextTo"/>
        <c:crossAx val="59767424"/>
        <c:crosses val="autoZero"/>
        <c:auto val="1"/>
        <c:lblAlgn val="ctr"/>
        <c:lblOffset val="100"/>
      </c:catAx>
      <c:valAx>
        <c:axId val="597674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Snelheid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9749888"/>
        <c:crosses val="autoZero"/>
        <c:crossBetween val="between"/>
      </c:valAx>
      <c:valAx>
        <c:axId val="89290240"/>
        <c:scaling>
          <c:orientation val="minMax"/>
        </c:scaling>
        <c:axPos val="r"/>
        <c:numFmt formatCode="General" sourceLinked="1"/>
        <c:tickLblPos val="nextTo"/>
        <c:crossAx val="89291776"/>
        <c:crosses val="max"/>
        <c:crossBetween val="between"/>
      </c:valAx>
      <c:catAx>
        <c:axId val="89291776"/>
        <c:scaling>
          <c:orientation val="minMax"/>
        </c:scaling>
        <c:delete val="1"/>
        <c:axPos val="b"/>
        <c:tickLblPos val="none"/>
        <c:crossAx val="89290240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Robot bocht</a:t>
            </a:r>
            <a:r>
              <a:rPr lang="en-US" baseline="0"/>
              <a:t> = geen cirkel !</a:t>
            </a:r>
            <a:endParaRPr lang="en-US"/>
          </a:p>
        </c:rich>
      </c:tx>
      <c:layout>
        <c:manualLayout>
          <c:xMode val="edge"/>
          <c:yMode val="edge"/>
          <c:x val="0.25270225412999847"/>
          <c:y val="1.9559902200488997E-2"/>
        </c:manualLayout>
      </c:layout>
    </c:title>
    <c:plotArea>
      <c:layout/>
      <c:scatterChart>
        <c:scatterStyle val="smoothMarker"/>
        <c:ser>
          <c:idx val="0"/>
          <c:order val="0"/>
          <c:tx>
            <c:strRef>
              <c:f>Blad1!$H$6</c:f>
              <c:strCache>
                <c:ptCount val="1"/>
                <c:pt idx="0">
                  <c:v>Linkerwiel</c:v>
                </c:pt>
              </c:strCache>
            </c:strRef>
          </c:tx>
          <c:marker>
            <c:symbol val="none"/>
          </c:marker>
          <c:xVal>
            <c:numRef>
              <c:f>Blad1!$H$8:$H$64</c:f>
              <c:numCache>
                <c:formatCode>0.0</c:formatCode>
                <c:ptCount val="57"/>
                <c:pt idx="0">
                  <c:v>0</c:v>
                </c:pt>
                <c:pt idx="1">
                  <c:v>9.9493077004529855</c:v>
                </c:pt>
                <c:pt idx="2">
                  <c:v>19.59631072102033</c:v>
                </c:pt>
                <c:pt idx="3">
                  <c:v>28.647889756541158</c:v>
                </c:pt>
                <c:pt idx="4">
                  <c:v>36.829017158341173</c:v>
                </c:pt>
                <c:pt idx="5">
                  <c:v>44.782480468640479</c:v>
                </c:pt>
                <c:pt idx="6">
                  <c:v>52.100883803558233</c:v>
                </c:pt>
                <c:pt idx="7">
                  <c:v>58.419483410320424</c:v>
                </c:pt>
                <c:pt idx="8">
                  <c:v>63.430917713935656</c:v>
                </c:pt>
                <c:pt idx="9">
                  <c:v>66.893009444906255</c:v>
                </c:pt>
                <c:pt idx="10">
                  <c:v>68.63084157088791</c:v>
                </c:pt>
                <c:pt idx="11">
                  <c:v>68.534512801269244</c:v>
                </c:pt>
                <c:pt idx="12">
                  <c:v>66.553989708230546</c:v>
                </c:pt>
                <c:pt idx="13">
                  <c:v>62.692353467226845</c:v>
                </c:pt>
                <c:pt idx="14">
                  <c:v>56.998544704268994</c:v>
                </c:pt>
                <c:pt idx="15">
                  <c:v>49.5604832572131</c:v>
                </c:pt>
                <c:pt idx="16">
                  <c:v>40.49921153846752</c:v>
                </c:pt>
                <c:pt idx="17">
                  <c:v>29.9644995727393</c:v>
                </c:pt>
                <c:pt idx="18">
                  <c:v>18.132165670720596</c:v>
                </c:pt>
                <c:pt idx="19">
                  <c:v>5.203210360811994</c:v>
                </c:pt>
                <c:pt idx="20">
                  <c:v>-8.5952715895054013</c:v>
                </c:pt>
                <c:pt idx="21">
                  <c:v>-22.573073452523644</c:v>
                </c:pt>
                <c:pt idx="22">
                  <c:v>-36.729513969899664</c:v>
                </c:pt>
                <c:pt idx="23">
                  <c:v>-51.063903176694417</c:v>
                </c:pt>
                <c:pt idx="24">
                  <c:v>-65.575542435000742</c:v>
                </c:pt>
                <c:pt idx="25">
                  <c:v>-80.263724467994109</c:v>
                </c:pt>
                <c:pt idx="26">
                  <c:v>-95.127733394404117</c:v>
                </c:pt>
                <c:pt idx="27">
                  <c:v>-110.16684476340569</c:v>
                </c:pt>
                <c:pt idx="28">
                  <c:v>-125.38032558992776</c:v>
                </c:pt>
                <c:pt idx="29">
                  <c:v>-140.76743439037784</c:v>
                </c:pt>
                <c:pt idx="30">
                  <c:v>-156.32742121878096</c:v>
                </c:pt>
                <c:pt idx="31">
                  <c:v>-172.05952770333099</c:v>
                </c:pt>
                <c:pt idx="32">
                  <c:v>-187.96298708335252</c:v>
                </c:pt>
                <c:pt idx="33">
                  <c:v>-204.03702424667185</c:v>
                </c:pt>
                <c:pt idx="34">
                  <c:v>-220.28085576739468</c:v>
                </c:pt>
                <c:pt idx="35">
                  <c:v>-236.69368994408936</c:v>
                </c:pt>
                <c:pt idx="36">
                  <c:v>-253.27472683837317</c:v>
                </c:pt>
                <c:pt idx="37">
                  <c:v>-269.45473298674335</c:v>
                </c:pt>
                <c:pt idx="38">
                  <c:v>-285.43352863956147</c:v>
                </c:pt>
                <c:pt idx="39">
                  <c:v>-301.36981920705631</c:v>
                </c:pt>
                <c:pt idx="40">
                  <c:v>-317.37747672648413</c:v>
                </c:pt>
                <c:pt idx="41">
                  <c:v>-333.52230645840012</c:v>
                </c:pt>
                <c:pt idx="42">
                  <c:v>-349.81940584807666</c:v>
                </c:pt>
                <c:pt idx="43">
                  <c:v>-366.23138003562133</c:v>
                </c:pt>
                <c:pt idx="44">
                  <c:v>-382.6678265864067</c:v>
                </c:pt>
                <c:pt idx="45">
                  <c:v>-398.98662957083036</c:v>
                </c:pt>
                <c:pt idx="46">
                  <c:v>-414.99769224571543</c:v>
                </c:pt>
                <c:pt idx="47">
                  <c:v>-430.46976608464558</c:v>
                </c:pt>
                <c:pt idx="48">
                  <c:v>-445.14097525270643</c:v>
                </c:pt>
                <c:pt idx="49">
                  <c:v>-458.73346128524906</c:v>
                </c:pt>
                <c:pt idx="50">
                  <c:v>-470.97225620707923</c:v>
                </c:pt>
                <c:pt idx="51">
                  <c:v>-481.60801534203142</c:v>
                </c:pt>
                <c:pt idx="52">
                  <c:v>-490.44260191957528</c:v>
                </c:pt>
                <c:pt idx="53">
                  <c:v>-498.3341269038379</c:v>
                </c:pt>
                <c:pt idx="54">
                  <c:v>-505.04281030147689</c:v>
                </c:pt>
                <c:pt idx="55">
                  <c:v>-510.36481216221256</c:v>
                </c:pt>
                <c:pt idx="56">
                  <c:v>-514.13842615256931</c:v>
                </c:pt>
              </c:numCache>
            </c:numRef>
          </c:xVal>
          <c:yVal>
            <c:numRef>
              <c:f>Blad1!$I$8:$I$64</c:f>
              <c:numCache>
                <c:formatCode>0.0</c:formatCode>
                <c:ptCount val="57"/>
                <c:pt idx="0">
                  <c:v>112.70422048691768</c:v>
                </c:pt>
                <c:pt idx="1">
                  <c:v>113.5746721206385</c:v>
                </c:pt>
                <c:pt idx="2">
                  <c:v>116.15957878938011</c:v>
                </c:pt>
                <c:pt idx="3">
                  <c:v>120.38039941203871</c:v>
                </c:pt>
                <c:pt idx="4">
                  <c:v>126.10888648983311</c:v>
                </c:pt>
                <c:pt idx="5">
                  <c:v>133.97949439979598</c:v>
                </c:pt>
                <c:pt idx="6">
                  <c:v>143.97882451685805</c:v>
                </c:pt>
                <c:pt idx="7">
                  <c:v>156.01398327019479</c:v>
                </c:pt>
                <c:pt idx="8">
                  <c:v>169.93377753986107</c:v>
                </c:pt>
                <c:pt idx="9">
                  <c:v>185.55026415120818</c:v>
                </c:pt>
                <c:pt idx="10">
                  <c:v>202.65890265784284</c:v>
                </c:pt>
                <c:pt idx="11">
                  <c:v>221.05617434824543</c:v>
                </c:pt>
                <c:pt idx="12">
                  <c:v>240.55406090831846</c:v>
                </c:pt>
                <c:pt idx="13">
                  <c:v>260.99119322813129</c:v>
                </c:pt>
                <c:pt idx="14">
                  <c:v>282.24077682007095</c:v>
                </c:pt>
                <c:pt idx="15">
                  <c:v>304.21558275755882</c:v>
                </c:pt>
                <c:pt idx="16">
                  <c:v>326.87037824329792</c:v>
                </c:pt>
                <c:pt idx="17">
                  <c:v>350.2021789525628</c:v>
                </c:pt>
                <c:pt idx="18">
                  <c:v>374.24865661358575</c:v>
                </c:pt>
                <c:pt idx="19">
                  <c:v>399.08494868432922</c:v>
                </c:pt>
                <c:pt idx="20">
                  <c:v>424.81900876873306</c:v>
                </c:pt>
                <c:pt idx="21">
                  <c:v>450.45611093803348</c:v>
                </c:pt>
                <c:pt idx="22">
                  <c:v>475.99500567603917</c:v>
                </c:pt>
                <c:pt idx="23">
                  <c:v>501.43444825305073</c:v>
                </c:pt>
                <c:pt idx="24">
                  <c:v>526.77319878652656</c:v>
                </c:pt>
                <c:pt idx="25">
                  <c:v>552.01002230151346</c:v>
                </c:pt>
                <c:pt idx="26">
                  <c:v>577.14368879083702</c:v>
                </c:pt>
                <c:pt idx="27">
                  <c:v>602.17297327505094</c:v>
                </c:pt>
                <c:pt idx="28">
                  <c:v>627.09665586214032</c:v>
                </c:pt>
                <c:pt idx="29">
                  <c:v>651.91352180697822</c:v>
                </c:pt>
                <c:pt idx="30">
                  <c:v>676.62236157052962</c:v>
                </c:pt>
                <c:pt idx="31">
                  <c:v>701.22197087880363</c:v>
                </c:pt>
                <c:pt idx="32">
                  <c:v>725.71115078154742</c:v>
                </c:pt>
                <c:pt idx="33">
                  <c:v>750.08870771068143</c:v>
                </c:pt>
                <c:pt idx="34">
                  <c:v>774.35345353847276</c:v>
                </c:pt>
                <c:pt idx="35">
                  <c:v>798.50420563544196</c:v>
                </c:pt>
                <c:pt idx="36">
                  <c:v>822.53978692800365</c:v>
                </c:pt>
                <c:pt idx="37">
                  <c:v>845.39162909154913</c:v>
                </c:pt>
                <c:pt idx="38">
                  <c:v>866.9070956901711</c:v>
                </c:pt>
                <c:pt idx="39">
                  <c:v>886.94175873914924</c:v>
                </c:pt>
                <c:pt idx="40">
                  <c:v>905.35646222311289</c:v>
                </c:pt>
                <c:pt idx="41">
                  <c:v>922.01663410121409</c:v>
                </c:pt>
                <c:pt idx="42">
                  <c:v>936.7939414521145</c:v>
                </c:pt>
                <c:pt idx="43">
                  <c:v>949.57031477096905</c:v>
                </c:pt>
                <c:pt idx="44">
                  <c:v>960.24426796623413</c:v>
                </c:pt>
                <c:pt idx="45">
                  <c:v>968.73929910437073</c:v>
                </c:pt>
                <c:pt idx="46">
                  <c:v>975.01396595367032</c:v>
                </c:pt>
                <c:pt idx="47">
                  <c:v>979.07298854029546</c:v>
                </c:pt>
                <c:pt idx="48">
                  <c:v>980.97844592273441</c:v>
                </c:pt>
                <c:pt idx="49">
                  <c:v>980.85982609418079</c:v>
                </c:pt>
                <c:pt idx="50">
                  <c:v>978.92139141023995</c:v>
                </c:pt>
                <c:pt idx="51">
                  <c:v>975.44508947802399</c:v>
                </c:pt>
                <c:pt idx="52">
                  <c:v>970.78714038332339</c:v>
                </c:pt>
                <c:pt idx="53">
                  <c:v>964.66584614209478</c:v>
                </c:pt>
                <c:pt idx="54">
                  <c:v>957.26719918233357</c:v>
                </c:pt>
                <c:pt idx="55">
                  <c:v>948.81600364801614</c:v>
                </c:pt>
                <c:pt idx="56">
                  <c:v>939.56904483894152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Blad1!$J$6</c:f>
              <c:strCache>
                <c:ptCount val="1"/>
                <c:pt idx="0">
                  <c:v>Rechterwiel</c:v>
                </c:pt>
              </c:strCache>
            </c:strRef>
          </c:tx>
          <c:marker>
            <c:symbol val="none"/>
          </c:marker>
          <c:xVal>
            <c:numRef>
              <c:f>Blad1!$J$8:$J$64</c:f>
              <c:numCache>
                <c:formatCode>0.0</c:formatCode>
                <c:ptCount val="57"/>
                <c:pt idx="0">
                  <c:v>0</c:v>
                </c:pt>
                <c:pt idx="1">
                  <c:v>-9.9493077004529855</c:v>
                </c:pt>
                <c:pt idx="2">
                  <c:v>-19.59631072102033</c:v>
                </c:pt>
                <c:pt idx="3">
                  <c:v>-28.647889756541158</c:v>
                </c:pt>
                <c:pt idx="4">
                  <c:v>-36.829017158341173</c:v>
                </c:pt>
                <c:pt idx="5">
                  <c:v>-42.223602362697711</c:v>
                </c:pt>
                <c:pt idx="6">
                  <c:v>-45.289644890752001</c:v>
                </c:pt>
                <c:pt idx="7">
                  <c:v>-46.587950403688296</c:v>
                </c:pt>
                <c:pt idx="8">
                  <c:v>-46.721558655771332</c:v>
                </c:pt>
                <c:pt idx="9">
                  <c:v>-46.287737335856072</c:v>
                </c:pt>
                <c:pt idx="10">
                  <c:v>-45.842753442686082</c:v>
                </c:pt>
                <c:pt idx="11">
                  <c:v>-45.878370961619176</c:v>
                </c:pt>
                <c:pt idx="12">
                  <c:v>-46.808269227449344</c:v>
                </c:pt>
                <c:pt idx="13">
                  <c:v>-48.962231324938323</c:v>
                </c:pt>
                <c:pt idx="14">
                  <c:v>-52.585908185671187</c:v>
                </c:pt>
                <c:pt idx="15">
                  <c:v>-57.844121165808055</c:v>
                </c:pt>
                <c:pt idx="16">
                  <c:v>-64.825939942832576</c:v>
                </c:pt>
                <c:pt idx="17">
                  <c:v>-73.550099959823413</c:v>
                </c:pt>
                <c:pt idx="18">
                  <c:v>-83.969661038508619</c:v>
                </c:pt>
                <c:pt idx="19">
                  <c:v>-95.975130843291794</c:v>
                </c:pt>
                <c:pt idx="20">
                  <c:v>-109.39557294943184</c:v>
                </c:pt>
                <c:pt idx="21">
                  <c:v>-122.99042210379248</c:v>
                </c:pt>
                <c:pt idx="22">
                  <c:v>-136.75901571260539</c:v>
                </c:pt>
                <c:pt idx="23">
                  <c:v>-150.70068271404267</c:v>
                </c:pt>
                <c:pt idx="24">
                  <c:v>-164.81474361092341</c:v>
                </c:pt>
                <c:pt idx="25">
                  <c:v>-179.10051050383152</c:v>
                </c:pt>
                <c:pt idx="26">
                  <c:v>-193.55728712464276</c:v>
                </c:pt>
                <c:pt idx="27">
                  <c:v>-208.18436887046019</c:v>
                </c:pt>
                <c:pt idx="28">
                  <c:v>-222.98104283795519</c:v>
                </c:pt>
                <c:pt idx="29">
                  <c:v>-237.94658785811362</c:v>
                </c:pt>
                <c:pt idx="30">
                  <c:v>-253.08027453138442</c:v>
                </c:pt>
                <c:pt idx="31">
                  <c:v>-268.38136526322961</c:v>
                </c:pt>
                <c:pt idx="32">
                  <c:v>-283.84911430007344</c:v>
                </c:pt>
                <c:pt idx="33">
                  <c:v>-299.48276776564973</c:v>
                </c:pt>
                <c:pt idx="34">
                  <c:v>-315.28156369774422</c:v>
                </c:pt>
                <c:pt idx="35">
                  <c:v>-331.24473208533203</c:v>
                </c:pt>
                <c:pt idx="36">
                  <c:v>-347.37149490610665</c:v>
                </c:pt>
                <c:pt idx="37">
                  <c:v>-362.39580047444554</c:v>
                </c:pt>
                <c:pt idx="38">
                  <c:v>-376.46673851989431</c:v>
                </c:pt>
                <c:pt idx="39">
                  <c:v>-389.66413294703995</c:v>
                </c:pt>
                <c:pt idx="40">
                  <c:v>-401.99822548000191</c:v>
                </c:pt>
                <c:pt idx="41">
                  <c:v>-413.41154249314144</c:v>
                </c:pt>
                <c:pt idx="42">
                  <c:v>-423.78340856978781</c:v>
                </c:pt>
                <c:pt idx="43">
                  <c:v>-432.93775873088703</c:v>
                </c:pt>
                <c:pt idx="44">
                  <c:v>-440.65502453692977</c:v>
                </c:pt>
                <c:pt idx="45">
                  <c:v>-446.6888945485972</c:v>
                </c:pt>
                <c:pt idx="46">
                  <c:v>-450.78863749634269</c:v>
                </c:pt>
                <c:pt idx="47">
                  <c:v>-452.72738320737824</c:v>
                </c:pt>
                <c:pt idx="48">
                  <c:v>-452.33623877763387</c:v>
                </c:pt>
                <c:pt idx="49">
                  <c:v>-449.54334151418425</c:v>
                </c:pt>
                <c:pt idx="50">
                  <c:v>-444.41590264463912</c:v>
                </c:pt>
                <c:pt idx="51">
                  <c:v>-437.20200014354691</c:v>
                </c:pt>
                <c:pt idx="52">
                  <c:v>-428.36741356600305</c:v>
                </c:pt>
                <c:pt idx="53">
                  <c:v>-420.47588858174043</c:v>
                </c:pt>
                <c:pt idx="54">
                  <c:v>-413.76720518410144</c:v>
                </c:pt>
                <c:pt idx="55">
                  <c:v>-408.44520332336577</c:v>
                </c:pt>
                <c:pt idx="56">
                  <c:v>-404.67158933300902</c:v>
                </c:pt>
              </c:numCache>
            </c:numRef>
          </c:xVal>
          <c:yVal>
            <c:numRef>
              <c:f>Blad1!$K$8:$K$64</c:f>
              <c:numCache>
                <c:formatCode>0.0</c:formatCode>
                <c:ptCount val="57"/>
                <c:pt idx="0">
                  <c:v>227.29577951308232</c:v>
                </c:pt>
                <c:pt idx="1">
                  <c:v>226.4253278793615</c:v>
                </c:pt>
                <c:pt idx="2">
                  <c:v>223.84042121061989</c:v>
                </c:pt>
                <c:pt idx="3">
                  <c:v>219.61960058796129</c:v>
                </c:pt>
                <c:pt idx="4">
                  <c:v>213.89111351016689</c:v>
                </c:pt>
                <c:pt idx="5">
                  <c:v>208.55272653032185</c:v>
                </c:pt>
                <c:pt idx="6">
                  <c:v>204.36351066069514</c:v>
                </c:pt>
                <c:pt idx="7">
                  <c:v>201.89060306550613</c:v>
                </c:pt>
                <c:pt idx="8">
                  <c:v>201.51949186878068</c:v>
                </c:pt>
                <c:pt idx="9">
                  <c:v>203.47633338559234</c:v>
                </c:pt>
                <c:pt idx="10">
                  <c:v>207.85711818965947</c:v>
                </c:pt>
                <c:pt idx="11">
                  <c:v>214.65950106389201</c:v>
                </c:pt>
                <c:pt idx="12">
                  <c:v>223.81417891808806</c:v>
                </c:pt>
                <c:pt idx="13">
                  <c:v>235.21370120628836</c:v>
                </c:pt>
                <c:pt idx="14">
                  <c:v>248.7374473607552</c:v>
                </c:pt>
                <c:pt idx="15">
                  <c:v>264.27216842201011</c:v>
                </c:pt>
                <c:pt idx="16">
                  <c:v>281.72796065752647</c:v>
                </c:pt>
                <c:pt idx="17">
                  <c:v>301.04983329480046</c:v>
                </c:pt>
                <c:pt idx="18">
                  <c:v>322.22517746536363</c:v>
                </c:pt>
                <c:pt idx="19">
                  <c:v>345.28747038624419</c:v>
                </c:pt>
                <c:pt idx="20">
                  <c:v>370.31648914078391</c:v>
                </c:pt>
                <c:pt idx="21">
                  <c:v>395.25120635613519</c:v>
                </c:pt>
                <c:pt idx="22">
                  <c:v>420.09040674935869</c:v>
                </c:pt>
                <c:pt idx="23">
                  <c:v>444.83287969287005</c:v>
                </c:pt>
                <c:pt idx="24">
                  <c:v>469.47741927344447</c:v>
                </c:pt>
                <c:pt idx="25">
                  <c:v>494.02282435099107</c:v>
                </c:pt>
                <c:pt idx="26">
                  <c:v>518.46789861709465</c:v>
                </c:pt>
                <c:pt idx="27">
                  <c:v>542.81145065332248</c:v>
                </c:pt>
                <c:pt idx="28">
                  <c:v>567.05229398929191</c:v>
                </c:pt>
                <c:pt idx="29">
                  <c:v>591.18924716049742</c:v>
                </c:pt>
                <c:pt idx="30">
                  <c:v>615.22113376589368</c:v>
                </c:pt>
                <c:pt idx="31">
                  <c:v>639.1467825252314</c:v>
                </c:pt>
                <c:pt idx="32">
                  <c:v>662.96502733614409</c:v>
                </c:pt>
                <c:pt idx="33">
                  <c:v>686.67470733098241</c:v>
                </c:pt>
                <c:pt idx="34">
                  <c:v>710.2746669333925</c:v>
                </c:pt>
                <c:pt idx="35">
                  <c:v>733.76375591463818</c:v>
                </c:pt>
                <c:pt idx="36">
                  <c:v>757.14082944966049</c:v>
                </c:pt>
                <c:pt idx="37">
                  <c:v>778.36041715044382</c:v>
                </c:pt>
                <c:pt idx="38">
                  <c:v>797.30695130145421</c:v>
                </c:pt>
                <c:pt idx="39">
                  <c:v>813.89834999316918</c:v>
                </c:pt>
                <c:pt idx="40">
                  <c:v>828.08710037482933</c:v>
                </c:pt>
                <c:pt idx="41">
                  <c:v>839.86472988815058</c:v>
                </c:pt>
                <c:pt idx="42">
                  <c:v>849.26936375287801</c:v>
                </c:pt>
                <c:pt idx="43">
                  <c:v>856.39583091722932</c:v>
                </c:pt>
                <c:pt idx="44">
                  <c:v>861.40748193039701</c:v>
                </c:pt>
                <c:pt idx="45">
                  <c:v>864.54851584578341</c:v>
                </c:pt>
                <c:pt idx="46">
                  <c:v>866.15518753817651</c:v>
                </c:pt>
                <c:pt idx="47">
                  <c:v>866.66380795407804</c:v>
                </c:pt>
                <c:pt idx="48">
                  <c:v>866.6130071623561</c:v>
                </c:pt>
                <c:pt idx="49">
                  <c:v>866.63738040752742</c:v>
                </c:pt>
                <c:pt idx="50">
                  <c:v>867.44948694317873</c:v>
                </c:pt>
                <c:pt idx="51">
                  <c:v>869.80735372872402</c:v>
                </c:pt>
                <c:pt idx="52">
                  <c:v>874.46530282342462</c:v>
                </c:pt>
                <c:pt idx="53">
                  <c:v>880.58659706465323</c:v>
                </c:pt>
                <c:pt idx="54">
                  <c:v>887.98524402441444</c:v>
                </c:pt>
                <c:pt idx="55">
                  <c:v>896.43643955873188</c:v>
                </c:pt>
                <c:pt idx="56">
                  <c:v>905.68339836780649</c:v>
                </c:pt>
              </c:numCache>
            </c:numRef>
          </c:yVal>
          <c:smooth val="1"/>
        </c:ser>
        <c:ser>
          <c:idx val="2"/>
          <c:order val="2"/>
          <c:tx>
            <c:v>Center</c:v>
          </c:tx>
          <c:spPr>
            <a:ln>
              <a:prstDash val="dashDot"/>
            </a:ln>
          </c:spPr>
          <c:marker>
            <c:symbol val="none"/>
          </c:marker>
          <c:xVal>
            <c:numRef>
              <c:f>Blad1!$F$8:$F$64</c:f>
              <c:numCache>
                <c:formatCode>0.0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1.2794390529713862</c:v>
                </c:pt>
                <c:pt idx="6">
                  <c:v>3.4056194564031177</c:v>
                </c:pt>
                <c:pt idx="7">
                  <c:v>5.915766503316064</c:v>
                </c:pt>
                <c:pt idx="8">
                  <c:v>8.3546795290821638</c:v>
                </c:pt>
                <c:pt idx="9">
                  <c:v>10.302636054525093</c:v>
                </c:pt>
                <c:pt idx="10">
                  <c:v>11.394044064100916</c:v>
                </c:pt>
                <c:pt idx="11">
                  <c:v>11.328070919825031</c:v>
                </c:pt>
                <c:pt idx="12">
                  <c:v>9.8728602403906045</c:v>
                </c:pt>
                <c:pt idx="13">
                  <c:v>6.8650610711442637</c:v>
                </c:pt>
                <c:pt idx="14">
                  <c:v>2.206318259298901</c:v>
                </c:pt>
                <c:pt idx="15">
                  <c:v>-4.1418189542974773</c:v>
                </c:pt>
                <c:pt idx="16">
                  <c:v>-12.16336420218253</c:v>
                </c:pt>
                <c:pt idx="17">
                  <c:v>-21.792800193542057</c:v>
                </c:pt>
                <c:pt idx="18">
                  <c:v>-32.918747683894011</c:v>
                </c:pt>
                <c:pt idx="19">
                  <c:v>-45.3859602412399</c:v>
                </c:pt>
                <c:pt idx="20">
                  <c:v>-58.995422269468619</c:v>
                </c:pt>
                <c:pt idx="21">
                  <c:v>-72.781747778158064</c:v>
                </c:pt>
                <c:pt idx="22">
                  <c:v>-86.74426484125253</c:v>
                </c:pt>
                <c:pt idx="23">
                  <c:v>-100.88229294536855</c:v>
                </c:pt>
                <c:pt idx="24">
                  <c:v>-115.19514302296209</c:v>
                </c:pt>
                <c:pt idx="25">
                  <c:v>-129.68211748591281</c:v>
                </c:pt>
                <c:pt idx="26">
                  <c:v>-144.34251025952344</c:v>
                </c:pt>
                <c:pt idx="27">
                  <c:v>-159.17560681693294</c:v>
                </c:pt>
                <c:pt idx="28">
                  <c:v>-174.18068421394148</c:v>
                </c:pt>
                <c:pt idx="29">
                  <c:v>-189.35701112424573</c:v>
                </c:pt>
                <c:pt idx="30">
                  <c:v>-204.70384787508269</c:v>
                </c:pt>
                <c:pt idx="31">
                  <c:v>-220.22044648328028</c:v>
                </c:pt>
                <c:pt idx="32">
                  <c:v>-235.90605069171298</c:v>
                </c:pt>
                <c:pt idx="33">
                  <c:v>-251.75989600616077</c:v>
                </c:pt>
                <c:pt idx="34">
                  <c:v>-267.78120973256944</c:v>
                </c:pt>
                <c:pt idx="35">
                  <c:v>-283.96921101471071</c:v>
                </c:pt>
                <c:pt idx="36">
                  <c:v>-300.32311087223991</c:v>
                </c:pt>
                <c:pt idx="37">
                  <c:v>-315.92526673059444</c:v>
                </c:pt>
                <c:pt idx="38">
                  <c:v>-330.95013357972789</c:v>
                </c:pt>
                <c:pt idx="39">
                  <c:v>-345.51697607704813</c:v>
                </c:pt>
                <c:pt idx="40">
                  <c:v>-359.68785110324302</c:v>
                </c:pt>
                <c:pt idx="41">
                  <c:v>-373.46692447577078</c:v>
                </c:pt>
                <c:pt idx="42">
                  <c:v>-386.80140720893223</c:v>
                </c:pt>
                <c:pt idx="43">
                  <c:v>-399.58456938325418</c:v>
                </c:pt>
                <c:pt idx="44">
                  <c:v>-411.66142556166824</c:v>
                </c:pt>
                <c:pt idx="45">
                  <c:v>-422.83776205971378</c:v>
                </c:pt>
                <c:pt idx="46">
                  <c:v>-432.89316487102906</c:v>
                </c:pt>
                <c:pt idx="47">
                  <c:v>-441.59857464601191</c:v>
                </c:pt>
                <c:pt idx="48">
                  <c:v>-448.73860701517015</c:v>
                </c:pt>
                <c:pt idx="49">
                  <c:v>-454.13840139971666</c:v>
                </c:pt>
                <c:pt idx="50">
                  <c:v>-457.69407942585917</c:v>
                </c:pt>
                <c:pt idx="51">
                  <c:v>-459.40500774278917</c:v>
                </c:pt>
                <c:pt idx="52">
                  <c:v>-459.40500774278917</c:v>
                </c:pt>
                <c:pt idx="53">
                  <c:v>-459.40500774278917</c:v>
                </c:pt>
                <c:pt idx="54">
                  <c:v>-459.40500774278917</c:v>
                </c:pt>
                <c:pt idx="55">
                  <c:v>-459.40500774278917</c:v>
                </c:pt>
                <c:pt idx="56">
                  <c:v>-459.40500774278917</c:v>
                </c:pt>
              </c:numCache>
            </c:numRef>
          </c:xVal>
          <c:yVal>
            <c:numRef>
              <c:f>Blad1!$G$8:$G$64</c:f>
              <c:numCache>
                <c:formatCode>0.0</c:formatCode>
                <c:ptCount val="57"/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  <c:pt idx="4">
                  <c:v>170</c:v>
                </c:pt>
                <c:pt idx="5">
                  <c:v>171.26611046505892</c:v>
                </c:pt>
                <c:pt idx="6">
                  <c:v>174.1711675887766</c:v>
                </c:pt>
                <c:pt idx="7">
                  <c:v>178.95229316785046</c:v>
                </c:pt>
                <c:pt idx="8">
                  <c:v>185.72663470432087</c:v>
                </c:pt>
                <c:pt idx="9">
                  <c:v>194.51329876840026</c:v>
                </c:pt>
                <c:pt idx="10">
                  <c:v>205.25801042375116</c:v>
                </c:pt>
                <c:pt idx="11">
                  <c:v>217.85783770606872</c:v>
                </c:pt>
                <c:pt idx="12">
                  <c:v>232.18411991320326</c:v>
                </c:pt>
                <c:pt idx="13">
                  <c:v>248.10244721720983</c:v>
                </c:pt>
                <c:pt idx="14">
                  <c:v>265.48911209041307</c:v>
                </c:pt>
                <c:pt idx="15">
                  <c:v>284.24387558978447</c:v>
                </c:pt>
                <c:pt idx="16">
                  <c:v>304.29916945041219</c:v>
                </c:pt>
                <c:pt idx="17">
                  <c:v>325.62600612368163</c:v>
                </c:pt>
                <c:pt idx="18">
                  <c:v>348.23691703947469</c:v>
                </c:pt>
                <c:pt idx="19">
                  <c:v>372.18620953528671</c:v>
                </c:pt>
                <c:pt idx="20">
                  <c:v>397.56774895475849</c:v>
                </c:pt>
                <c:pt idx="21">
                  <c:v>422.85365864708433</c:v>
                </c:pt>
                <c:pt idx="22">
                  <c:v>448.04270621269893</c:v>
                </c:pt>
                <c:pt idx="23">
                  <c:v>473.13366397296039</c:v>
                </c:pt>
                <c:pt idx="24">
                  <c:v>498.12530902998554</c:v>
                </c:pt>
                <c:pt idx="25">
                  <c:v>523.01642332625227</c:v>
                </c:pt>
                <c:pt idx="26">
                  <c:v>547.80579370396583</c:v>
                </c:pt>
                <c:pt idx="27">
                  <c:v>572.49221196418671</c:v>
                </c:pt>
                <c:pt idx="28">
                  <c:v>597.07447492571612</c:v>
                </c:pt>
                <c:pt idx="29">
                  <c:v>621.55138448373782</c:v>
                </c:pt>
                <c:pt idx="30">
                  <c:v>645.92174766821165</c:v>
                </c:pt>
                <c:pt idx="31">
                  <c:v>670.18437670201752</c:v>
                </c:pt>
                <c:pt idx="32">
                  <c:v>694.33808905884575</c:v>
                </c:pt>
                <c:pt idx="33">
                  <c:v>718.38170752083192</c:v>
                </c:pt>
                <c:pt idx="34">
                  <c:v>742.31406023593263</c:v>
                </c:pt>
                <c:pt idx="35">
                  <c:v>766.13398077504007</c:v>
                </c:pt>
                <c:pt idx="36">
                  <c:v>789.84030818883207</c:v>
                </c:pt>
                <c:pt idx="37">
                  <c:v>811.87602312099648</c:v>
                </c:pt>
                <c:pt idx="38">
                  <c:v>832.10702349581265</c:v>
                </c:pt>
                <c:pt idx="39">
                  <c:v>850.42005436615921</c:v>
                </c:pt>
                <c:pt idx="40">
                  <c:v>866.72178129897111</c:v>
                </c:pt>
                <c:pt idx="41">
                  <c:v>880.94068199468234</c:v>
                </c:pt>
                <c:pt idx="42">
                  <c:v>893.03165260249625</c:v>
                </c:pt>
                <c:pt idx="43">
                  <c:v>902.98307284409918</c:v>
                </c:pt>
                <c:pt idx="44">
                  <c:v>910.82587494831557</c:v>
                </c:pt>
                <c:pt idx="45">
                  <c:v>916.64390747507707</c:v>
                </c:pt>
                <c:pt idx="46">
                  <c:v>920.58457674592341</c:v>
                </c:pt>
                <c:pt idx="47">
                  <c:v>922.86839824718675</c:v>
                </c:pt>
                <c:pt idx="48">
                  <c:v>923.79572654254525</c:v>
                </c:pt>
                <c:pt idx="49">
                  <c:v>923.7486032508541</c:v>
                </c:pt>
                <c:pt idx="50">
                  <c:v>923.18543917670934</c:v>
                </c:pt>
                <c:pt idx="51">
                  <c:v>922.62622160337401</c:v>
                </c:pt>
                <c:pt idx="52">
                  <c:v>922.62622160337401</c:v>
                </c:pt>
                <c:pt idx="53">
                  <c:v>922.62622160337401</c:v>
                </c:pt>
                <c:pt idx="54">
                  <c:v>922.62622160337401</c:v>
                </c:pt>
                <c:pt idx="55">
                  <c:v>922.62622160337401</c:v>
                </c:pt>
                <c:pt idx="56">
                  <c:v>922.62622160337401</c:v>
                </c:pt>
              </c:numCache>
            </c:numRef>
          </c:yVal>
          <c:smooth val="1"/>
        </c:ser>
        <c:axId val="89506560"/>
        <c:axId val="90066944"/>
      </c:scatterChart>
      <c:valAx>
        <c:axId val="89506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X-positie</a:t>
                </a:r>
              </a:p>
            </c:rich>
          </c:tx>
          <c:layout>
            <c:manualLayout>
              <c:xMode val="edge"/>
              <c:yMode val="edge"/>
              <c:x val="0.39362127528176621"/>
              <c:y val="0.93413190099403831"/>
            </c:manualLayout>
          </c:layout>
        </c:title>
        <c:numFmt formatCode="0.0" sourceLinked="1"/>
        <c:majorTickMark val="none"/>
        <c:tickLblPos val="nextTo"/>
        <c:crossAx val="90066944"/>
        <c:crosses val="autoZero"/>
        <c:crossBetween val="midCat"/>
      </c:valAx>
      <c:valAx>
        <c:axId val="900669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Y-positie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6222885342266203"/>
            </c:manualLayout>
          </c:layout>
        </c:title>
        <c:numFmt formatCode="0.0" sourceLinked="1"/>
        <c:majorTickMark val="none"/>
        <c:tickLblPos val="nextTo"/>
        <c:crossAx val="895065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Bochtstraal</a:t>
            </a:r>
            <a:r>
              <a:rPr lang="en-US" baseline="0"/>
              <a:t> of L/R verhouding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Blad1!$D$7</c:f>
              <c:strCache>
                <c:ptCount val="1"/>
                <c:pt idx="0">
                  <c:v>L/R</c:v>
                </c:pt>
              </c:strCache>
            </c:strRef>
          </c:tx>
          <c:marker>
            <c:symbol val="none"/>
          </c:marker>
          <c:val>
            <c:numRef>
              <c:f>Blad1!$D$8:$D$64</c:f>
              <c:numCache>
                <c:formatCode>General</c:formatCode>
                <c:ptCount val="5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-1.4736842105263157</c:v>
                </c:pt>
                <c:pt idx="6">
                  <c:v>-2.3846153846153846</c:v>
                </c:pt>
                <c:pt idx="7">
                  <c:v>-4.8571428571428577</c:v>
                </c:pt>
                <c:pt idx="8">
                  <c:v>-37.000000000000043</c:v>
                </c:pt>
                <c:pt idx="9">
                  <c:v>7.9999999999999964</c:v>
                </c:pt>
                <c:pt idx="10">
                  <c:v>3.9090909090909078</c:v>
                </c:pt>
                <c:pt idx="11">
                  <c:v>2.7058823529411753</c:v>
                </c:pt>
                <c:pt idx="12">
                  <c:v>2.1304347826086949</c:v>
                </c:pt>
                <c:pt idx="13">
                  <c:v>1.7931034482758612</c:v>
                </c:pt>
                <c:pt idx="14">
                  <c:v>1.5714285714285707</c:v>
                </c:pt>
                <c:pt idx="15">
                  <c:v>1.4146341463414627</c:v>
                </c:pt>
                <c:pt idx="16">
                  <c:v>1.2978723404255315</c:v>
                </c:pt>
                <c:pt idx="17">
                  <c:v>1.2075471698113203</c:v>
                </c:pt>
                <c:pt idx="18">
                  <c:v>1.1355932203389827</c:v>
                </c:pt>
                <c:pt idx="19">
                  <c:v>1.0769230769230766</c:v>
                </c:pt>
                <c:pt idx="20">
                  <c:v>1.0281690140845068</c:v>
                </c:pt>
                <c:pt idx="21">
                  <c:v>1.0281690140845068</c:v>
                </c:pt>
                <c:pt idx="22">
                  <c:v>1.0281690140845068</c:v>
                </c:pt>
                <c:pt idx="23">
                  <c:v>1.0281690140845068</c:v>
                </c:pt>
                <c:pt idx="24">
                  <c:v>1.0281690140845068</c:v>
                </c:pt>
                <c:pt idx="25">
                  <c:v>1.0281690140845068</c:v>
                </c:pt>
                <c:pt idx="26">
                  <c:v>1.0281690140845068</c:v>
                </c:pt>
                <c:pt idx="27">
                  <c:v>1.0281690140845068</c:v>
                </c:pt>
                <c:pt idx="28">
                  <c:v>1.0281690140845068</c:v>
                </c:pt>
                <c:pt idx="29">
                  <c:v>1.0281690140845068</c:v>
                </c:pt>
                <c:pt idx="30">
                  <c:v>1.0281690140845068</c:v>
                </c:pt>
                <c:pt idx="31">
                  <c:v>1.0281690140845068</c:v>
                </c:pt>
                <c:pt idx="32">
                  <c:v>1.0281690140845068</c:v>
                </c:pt>
                <c:pt idx="33">
                  <c:v>1.0281690140845068</c:v>
                </c:pt>
                <c:pt idx="34">
                  <c:v>1.0281690140845068</c:v>
                </c:pt>
                <c:pt idx="35">
                  <c:v>1.0281690140845068</c:v>
                </c:pt>
                <c:pt idx="36">
                  <c:v>1.0281690140845068</c:v>
                </c:pt>
                <c:pt idx="37">
                  <c:v>1.0769230769230766</c:v>
                </c:pt>
                <c:pt idx="38">
                  <c:v>1.1355932203389827</c:v>
                </c:pt>
                <c:pt idx="39">
                  <c:v>1.2075471698113203</c:v>
                </c:pt>
                <c:pt idx="40">
                  <c:v>1.2978723404255315</c:v>
                </c:pt>
                <c:pt idx="41">
                  <c:v>1.4146341463414627</c:v>
                </c:pt>
                <c:pt idx="42">
                  <c:v>1.5714285714285707</c:v>
                </c:pt>
                <c:pt idx="43">
                  <c:v>1.7931034482758612</c:v>
                </c:pt>
                <c:pt idx="44">
                  <c:v>2.1304347826086949</c:v>
                </c:pt>
                <c:pt idx="45">
                  <c:v>2.7058823529411753</c:v>
                </c:pt>
                <c:pt idx="46">
                  <c:v>3.9090909090909078</c:v>
                </c:pt>
                <c:pt idx="47">
                  <c:v>7.9999999999999964</c:v>
                </c:pt>
                <c:pt idx="48">
                  <c:v>-37.000000000000043</c:v>
                </c:pt>
                <c:pt idx="49">
                  <c:v>-4.8571428571428577</c:v>
                </c:pt>
                <c:pt idx="50">
                  <c:v>-2.3846153846153846</c:v>
                </c:pt>
                <c:pt idx="51">
                  <c:v>-1.4736842105263157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</c:numCache>
            </c:numRef>
          </c:val>
        </c:ser>
        <c:marker val="1"/>
        <c:axId val="90444544"/>
        <c:axId val="90462848"/>
      </c:lineChart>
      <c:catAx>
        <c:axId val="90444544"/>
        <c:scaling>
          <c:orientation val="minMax"/>
        </c:scaling>
        <c:axPos val="b"/>
        <c:tickLblPos val="nextTo"/>
        <c:crossAx val="90462848"/>
        <c:crosses val="autoZero"/>
        <c:auto val="1"/>
        <c:lblAlgn val="ctr"/>
        <c:lblOffset val="100"/>
      </c:catAx>
      <c:valAx>
        <c:axId val="90462848"/>
        <c:scaling>
          <c:orientation val="minMax"/>
        </c:scaling>
        <c:axPos val="l"/>
        <c:majorGridlines/>
        <c:numFmt formatCode="General" sourceLinked="1"/>
        <c:tickLblPos val="nextTo"/>
        <c:crossAx val="90444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Bochtstraal</a:t>
            </a:r>
            <a:r>
              <a:rPr lang="nl-BE" baseline="0"/>
              <a:t>  (mm)</a:t>
            </a:r>
            <a:endParaRPr lang="nl-BE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Blad1!$E$7</c:f>
              <c:strCache>
                <c:ptCount val="1"/>
                <c:pt idx="0">
                  <c:v>Radius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val>
            <c:numRef>
              <c:f>Blad1!$E$8:$E$64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-10.971532247185969</c:v>
                </c:pt>
                <c:pt idx="6">
                  <c:v>-23.439182528079129</c:v>
                </c:pt>
                <c:pt idx="7">
                  <c:v>-37.731366996420064</c:v>
                </c:pt>
                <c:pt idx="8">
                  <c:v>-54.280212170288522</c:v>
                </c:pt>
                <c:pt idx="9">
                  <c:v>-73.66600223110585</c:v>
                </c:pt>
                <c:pt idx="10">
                  <c:v>-96.68662792832643</c:v>
                </c:pt>
                <c:pt idx="11">
                  <c:v>-124.47014170083406</c:v>
                </c:pt>
                <c:pt idx="12">
                  <c:v>-158.66523557468958</c:v>
                </c:pt>
                <c:pt idx="13">
                  <c:v>-201.78078871998571</c:v>
                </c:pt>
                <c:pt idx="14">
                  <c:v>-257.83100780887071</c:v>
                </c:pt>
                <c:pt idx="15">
                  <c:v>-333.66365716442101</c:v>
                </c:pt>
                <c:pt idx="16">
                  <c:v>-441.9960133866357</c:v>
                </c:pt>
                <c:pt idx="17">
                  <c:v>-609.41874573005839</c:v>
                </c:pt>
                <c:pt idx="18">
                  <c:v>-902.40852733104839</c:v>
                </c:pt>
                <c:pt idx="19">
                  <c:v>-1546.9860468532277</c:v>
                </c:pt>
                <c:pt idx="20">
                  <c:v>-4125.2961249419595</c:v>
                </c:pt>
                <c:pt idx="21">
                  <c:v>-4125.2961249419595</c:v>
                </c:pt>
                <c:pt idx="22">
                  <c:v>-4125.2961249419595</c:v>
                </c:pt>
                <c:pt idx="23">
                  <c:v>-4125.2961249419595</c:v>
                </c:pt>
                <c:pt idx="24">
                  <c:v>-4125.2961249419595</c:v>
                </c:pt>
                <c:pt idx="25">
                  <c:v>-4125.2961249419595</c:v>
                </c:pt>
                <c:pt idx="26">
                  <c:v>-4125.2961249419595</c:v>
                </c:pt>
                <c:pt idx="27">
                  <c:v>-4125.2961249419595</c:v>
                </c:pt>
                <c:pt idx="28">
                  <c:v>-4125.2961249419595</c:v>
                </c:pt>
                <c:pt idx="29">
                  <c:v>-4125.2961249419595</c:v>
                </c:pt>
                <c:pt idx="30">
                  <c:v>-4125.2961249419595</c:v>
                </c:pt>
                <c:pt idx="31">
                  <c:v>-4125.2961249419595</c:v>
                </c:pt>
                <c:pt idx="32">
                  <c:v>-4125.2961249419595</c:v>
                </c:pt>
                <c:pt idx="33">
                  <c:v>-4125.2961249419595</c:v>
                </c:pt>
                <c:pt idx="34">
                  <c:v>-4125.2961249419595</c:v>
                </c:pt>
                <c:pt idx="35">
                  <c:v>-4125.2961249419595</c:v>
                </c:pt>
                <c:pt idx="36">
                  <c:v>-4125.2961249419595</c:v>
                </c:pt>
                <c:pt idx="37">
                  <c:v>-1546.9860468532277</c:v>
                </c:pt>
                <c:pt idx="38">
                  <c:v>-902.40852733104839</c:v>
                </c:pt>
                <c:pt idx="39">
                  <c:v>-609.41874573005839</c:v>
                </c:pt>
                <c:pt idx="40">
                  <c:v>-441.9960133866357</c:v>
                </c:pt>
                <c:pt idx="41">
                  <c:v>-333.66365716442101</c:v>
                </c:pt>
                <c:pt idx="42">
                  <c:v>-257.83100780887071</c:v>
                </c:pt>
                <c:pt idx="43">
                  <c:v>-201.78078871998571</c:v>
                </c:pt>
                <c:pt idx="44">
                  <c:v>-158.66523557468958</c:v>
                </c:pt>
                <c:pt idx="45">
                  <c:v>-124.47014170083406</c:v>
                </c:pt>
                <c:pt idx="46">
                  <c:v>-96.68662792832643</c:v>
                </c:pt>
                <c:pt idx="47">
                  <c:v>-73.66600223110585</c:v>
                </c:pt>
                <c:pt idx="48">
                  <c:v>-54.280212170288522</c:v>
                </c:pt>
                <c:pt idx="49">
                  <c:v>-37.731366996420064</c:v>
                </c:pt>
                <c:pt idx="50">
                  <c:v>-23.439182528079129</c:v>
                </c:pt>
                <c:pt idx="51">
                  <c:v>-10.971532247185969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dLbls/>
        <c:marker val="1"/>
        <c:axId val="35061120"/>
        <c:axId val="35107968"/>
      </c:lineChart>
      <c:catAx>
        <c:axId val="35061120"/>
        <c:scaling>
          <c:orientation val="minMax"/>
        </c:scaling>
        <c:axPos val="b"/>
        <c:majorTickMark val="none"/>
        <c:tickLblPos val="nextTo"/>
        <c:crossAx val="35107968"/>
        <c:crosses val="autoZero"/>
        <c:auto val="1"/>
        <c:lblAlgn val="ctr"/>
        <c:lblOffset val="100"/>
      </c:catAx>
      <c:valAx>
        <c:axId val="351079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Radius</a:t>
                </a:r>
                <a:r>
                  <a:rPr lang="nl-BE" baseline="0"/>
                  <a:t> in mm</a:t>
                </a:r>
                <a:endParaRPr lang="nl-BE"/>
              </a:p>
            </c:rich>
          </c:tx>
          <c:layout/>
        </c:title>
        <c:numFmt formatCode="General" sourceLinked="1"/>
        <c:majorTickMark val="none"/>
        <c:tickLblPos val="nextTo"/>
        <c:crossAx val="35061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7</xdr:row>
      <xdr:rowOff>34289</xdr:rowOff>
    </xdr:from>
    <xdr:to>
      <xdr:col>8</xdr:col>
      <xdr:colOff>171450</xdr:colOff>
      <xdr:row>27</xdr:row>
      <xdr:rowOff>123825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333375</xdr:colOff>
      <xdr:row>7</xdr:row>
      <xdr:rowOff>47625</xdr:rowOff>
    </xdr:from>
    <xdr:to>
      <xdr:col>17</xdr:col>
      <xdr:colOff>28575</xdr:colOff>
      <xdr:row>27</xdr:row>
      <xdr:rowOff>133350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352425</xdr:colOff>
      <xdr:row>29</xdr:row>
      <xdr:rowOff>57150</xdr:rowOff>
    </xdr:from>
    <xdr:to>
      <xdr:col>16</xdr:col>
      <xdr:colOff>47625</xdr:colOff>
      <xdr:row>43</xdr:row>
      <xdr:rowOff>142875</xdr:rowOff>
    </xdr:to>
    <xdr:graphicFrame macro="">
      <xdr:nvGraphicFramePr>
        <xdr:cNvPr id="8" name="Grafie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180975</xdr:colOff>
      <xdr:row>7</xdr:row>
      <xdr:rowOff>9525</xdr:rowOff>
    </xdr:from>
    <xdr:to>
      <xdr:col>23</xdr:col>
      <xdr:colOff>438150</xdr:colOff>
      <xdr:row>27</xdr:row>
      <xdr:rowOff>104775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>
      <selection activeCell="J2" sqref="J2"/>
    </sheetView>
  </sheetViews>
  <sheetFormatPr defaultRowHeight="15"/>
  <cols>
    <col min="6" max="6" width="8.85546875" style="1"/>
    <col min="7" max="7" width="11" style="1" customWidth="1"/>
    <col min="8" max="9" width="9.140625" style="1"/>
  </cols>
  <sheetData>
    <row r="1" spans="1:11" ht="15.75" thickBot="1"/>
    <row r="2" spans="1:11" ht="16.5" thickTop="1">
      <c r="A2" s="2"/>
      <c r="B2" s="3" t="s">
        <v>2</v>
      </c>
      <c r="C2" s="3" t="s">
        <v>14</v>
      </c>
      <c r="D2" s="3"/>
      <c r="E2" s="3" t="s">
        <v>15</v>
      </c>
      <c r="F2" s="4"/>
      <c r="G2" s="5" t="s">
        <v>3</v>
      </c>
      <c r="I2" s="16"/>
      <c r="J2" t="s">
        <v>16</v>
      </c>
    </row>
    <row r="3" spans="1:11" ht="15.75">
      <c r="A3" s="6" t="s">
        <v>12</v>
      </c>
      <c r="B3" s="12">
        <v>0.6</v>
      </c>
      <c r="C3" s="12">
        <v>5</v>
      </c>
      <c r="D3" s="7"/>
      <c r="E3" s="8" t="s">
        <v>5</v>
      </c>
      <c r="F3" s="8" t="s">
        <v>6</v>
      </c>
      <c r="G3" s="15">
        <f>360/PI()</f>
        <v>114.59155902616465</v>
      </c>
    </row>
    <row r="4" spans="1:11" ht="16.5" thickBot="1">
      <c r="A4" s="9" t="s">
        <v>13</v>
      </c>
      <c r="B4" s="13">
        <v>1.2</v>
      </c>
      <c r="C4" s="13">
        <v>-5</v>
      </c>
      <c r="D4" s="10"/>
      <c r="E4" s="14">
        <v>0</v>
      </c>
      <c r="F4" s="14">
        <v>170</v>
      </c>
      <c r="G4" s="11"/>
    </row>
    <row r="5" spans="1:11" ht="15.75" thickTop="1"/>
    <row r="6" spans="1:11">
      <c r="F6" s="1" t="s">
        <v>9</v>
      </c>
      <c r="H6" s="1" t="s">
        <v>8</v>
      </c>
      <c r="J6" t="s">
        <v>7</v>
      </c>
    </row>
    <row r="7" spans="1:11">
      <c r="A7" t="s">
        <v>0</v>
      </c>
      <c r="B7" t="s">
        <v>1</v>
      </c>
      <c r="C7" t="s">
        <v>4</v>
      </c>
      <c r="D7" t="s">
        <v>10</v>
      </c>
      <c r="E7" t="s">
        <v>11</v>
      </c>
      <c r="H7" s="1" t="s">
        <v>5</v>
      </c>
      <c r="I7" s="1" t="s">
        <v>6</v>
      </c>
      <c r="J7" s="1" t="s">
        <v>5</v>
      </c>
      <c r="K7" s="1" t="s">
        <v>6</v>
      </c>
    </row>
    <row r="8" spans="1:11">
      <c r="C8">
        <v>0</v>
      </c>
      <c r="D8">
        <f>+C3/C4</f>
        <v>-1</v>
      </c>
      <c r="E8">
        <f>+G$3*C3*C4/(C3*(C4-C3))-G$3/2</f>
        <v>0</v>
      </c>
      <c r="H8" s="1">
        <f>+SIN(C8*PI()/180)*G$3/2+E4</f>
        <v>0</v>
      </c>
      <c r="I8" s="1">
        <f>-COS(C8*PI()/180)*G$3/2+F4</f>
        <v>112.70422048691768</v>
      </c>
      <c r="J8" s="1">
        <f>-SIN(C8*PI()/180)*G$3/2+E4</f>
        <v>0</v>
      </c>
      <c r="K8" s="1">
        <f>COS(C8*PI()/180)*G$3/2+F4</f>
        <v>227.29577951308232</v>
      </c>
    </row>
    <row r="9" spans="1:11">
      <c r="A9">
        <f>+C3</f>
        <v>5</v>
      </c>
      <c r="B9">
        <f>+C4</f>
        <v>-5</v>
      </c>
      <c r="C9">
        <f t="shared" ref="C9:C40" si="0">+A9-B9+C8</f>
        <v>10</v>
      </c>
      <c r="D9">
        <f t="shared" ref="D9:D64" si="1">+A9/B9</f>
        <v>-1</v>
      </c>
      <c r="E9">
        <f>+G$3*A9*B9/(A9*(B9-A9))-G$3/2</f>
        <v>0</v>
      </c>
      <c r="F9" s="1">
        <f>+E4+(A9+B9)*(COS((C8+C9)*PI()/360))</f>
        <v>0</v>
      </c>
      <c r="G9" s="1">
        <f>+F4+(A9+B9)*(SIN((C8+C9)*PI()/360))</f>
        <v>170</v>
      </c>
      <c r="H9" s="1">
        <f>+SIN(C9*PI()/180)*G$3/2+F9</f>
        <v>9.9493077004529855</v>
      </c>
      <c r="I9" s="1">
        <f>-COS(C9*PI()/180)*G$3/2+G9</f>
        <v>113.5746721206385</v>
      </c>
      <c r="J9" s="1">
        <f>-SIN(C9*PI()/180)*G$3/2+F9</f>
        <v>-9.9493077004529855</v>
      </c>
      <c r="K9" s="1">
        <f>COS(C9*PI()/180)*G$3/2+G9</f>
        <v>226.4253278793615</v>
      </c>
    </row>
    <row r="10" spans="1:11">
      <c r="A10">
        <f t="shared" ref="A10:A12" si="2">+A9</f>
        <v>5</v>
      </c>
      <c r="B10">
        <f t="shared" ref="B10:B12" si="3">+B9</f>
        <v>-5</v>
      </c>
      <c r="C10">
        <f t="shared" si="0"/>
        <v>20</v>
      </c>
      <c r="D10">
        <f t="shared" si="1"/>
        <v>-1</v>
      </c>
      <c r="E10">
        <f>+G$3*A10*B10/(A10*(B10-A10))-G$3/2</f>
        <v>0</v>
      </c>
      <c r="F10" s="1">
        <f t="shared" ref="F10:F64" si="4">+F9+(A10+B10)*(COS((C9+C10)*PI()/360))</f>
        <v>0</v>
      </c>
      <c r="G10" s="1">
        <f t="shared" ref="G10:G64" si="5">+G9+(A10+B10)*(SIN((C9+C10)*PI()/360))</f>
        <v>170</v>
      </c>
      <c r="H10" s="1">
        <f>+SIN(C10*PI()/180)*G$3/2+F10</f>
        <v>19.59631072102033</v>
      </c>
      <c r="I10" s="1">
        <f>-COS(C10*PI()/180)*G$3/2+G10</f>
        <v>116.15957878938011</v>
      </c>
      <c r="J10" s="1">
        <f>-SIN(C10*PI()/180)*G$3/2+F10</f>
        <v>-19.59631072102033</v>
      </c>
      <c r="K10" s="1">
        <f>COS(C10*PI()/180)*G$3/2+G10</f>
        <v>223.84042121061989</v>
      </c>
    </row>
    <row r="11" spans="1:11">
      <c r="A11">
        <f t="shared" si="2"/>
        <v>5</v>
      </c>
      <c r="B11">
        <f t="shared" si="3"/>
        <v>-5</v>
      </c>
      <c r="C11">
        <f t="shared" si="0"/>
        <v>30</v>
      </c>
      <c r="D11">
        <f t="shared" si="1"/>
        <v>-1</v>
      </c>
      <c r="E11">
        <f>+G$3*A11*B11/(A11*(B11-A11))-G$3/2</f>
        <v>0</v>
      </c>
      <c r="F11" s="1">
        <f t="shared" si="4"/>
        <v>0</v>
      </c>
      <c r="G11" s="1">
        <f t="shared" si="5"/>
        <v>170</v>
      </c>
      <c r="H11" s="1">
        <f>+SIN(C11*PI()/180)*G$3/2+F11</f>
        <v>28.647889756541158</v>
      </c>
      <c r="I11" s="1">
        <f>-COS(C11*PI()/180)*G$3/2+G11</f>
        <v>120.38039941203871</v>
      </c>
      <c r="J11" s="1">
        <f>-SIN(C11*PI()/180)*G$3/2+F11</f>
        <v>-28.647889756541158</v>
      </c>
      <c r="K11" s="1">
        <f>COS(C11*PI()/180)*G$3/2+G11</f>
        <v>219.61960058796129</v>
      </c>
    </row>
    <row r="12" spans="1:11">
      <c r="A12">
        <f t="shared" si="2"/>
        <v>5</v>
      </c>
      <c r="B12">
        <f t="shared" si="3"/>
        <v>-5</v>
      </c>
      <c r="C12">
        <f t="shared" si="0"/>
        <v>40</v>
      </c>
      <c r="D12">
        <f t="shared" si="1"/>
        <v>-1</v>
      </c>
      <c r="E12">
        <f>+G$3*A12*B12/(A12*(B12-A12))-G$3/2</f>
        <v>0</v>
      </c>
      <c r="F12" s="1">
        <f t="shared" si="4"/>
        <v>0</v>
      </c>
      <c r="G12" s="1">
        <f t="shared" si="5"/>
        <v>170</v>
      </c>
      <c r="H12" s="1">
        <f>+SIN(C12*PI()/180)*G$3/2+F12</f>
        <v>36.829017158341173</v>
      </c>
      <c r="I12" s="1">
        <f>-COS(C12*PI()/180)*G$3/2+G12</f>
        <v>126.10888648983311</v>
      </c>
      <c r="J12" s="1">
        <f>-SIN(C12*PI()/180)*G$3/2+F12</f>
        <v>-36.829017158341173</v>
      </c>
      <c r="K12" s="1">
        <f>COS(C12*PI()/180)*G$3/2+G12</f>
        <v>213.89111351016689</v>
      </c>
    </row>
    <row r="13" spans="1:11">
      <c r="A13">
        <f>+A12+B$3</f>
        <v>5.6</v>
      </c>
      <c r="B13">
        <f>+B12+B$4</f>
        <v>-3.8</v>
      </c>
      <c r="C13">
        <f t="shared" si="0"/>
        <v>49.4</v>
      </c>
      <c r="D13">
        <f t="shared" si="1"/>
        <v>-1.4736842105263157</v>
      </c>
      <c r="E13">
        <f>+G$3*A13*B13/(A13*(B13-A13))-G$3/2</f>
        <v>-10.971532247185969</v>
      </c>
      <c r="F13" s="1">
        <f t="shared" si="4"/>
        <v>1.2794390529713862</v>
      </c>
      <c r="G13" s="1">
        <f t="shared" si="5"/>
        <v>171.26611046505892</v>
      </c>
      <c r="H13" s="1">
        <f>+SIN(C13*PI()/180)*G$3/2+F13</f>
        <v>44.782480468640479</v>
      </c>
      <c r="I13" s="1">
        <f>-COS(C13*PI()/180)*G$3/2+G13</f>
        <v>133.97949439979598</v>
      </c>
      <c r="J13" s="1">
        <f>-SIN(C13*PI()/180)*G$3/2+F13</f>
        <v>-42.223602362697711</v>
      </c>
      <c r="K13" s="1">
        <f>COS(C13*PI()/180)*G$3/2+G13</f>
        <v>208.55272653032185</v>
      </c>
    </row>
    <row r="14" spans="1:11">
      <c r="A14">
        <f>+A13+B$3</f>
        <v>6.1999999999999993</v>
      </c>
      <c r="B14">
        <f>+B13+B$4</f>
        <v>-2.5999999999999996</v>
      </c>
      <c r="C14">
        <f t="shared" si="0"/>
        <v>58.199999999999996</v>
      </c>
      <c r="D14">
        <f t="shared" si="1"/>
        <v>-2.3846153846153846</v>
      </c>
      <c r="E14">
        <f>+G$3*A14*B14/(A14*(B14-A14))-G$3/2</f>
        <v>-23.439182528079129</v>
      </c>
      <c r="F14" s="1">
        <f t="shared" si="4"/>
        <v>3.4056194564031177</v>
      </c>
      <c r="G14" s="1">
        <f t="shared" si="5"/>
        <v>174.1711675887766</v>
      </c>
      <c r="H14" s="1">
        <f>+SIN(C14*PI()/180)*G$3/2+F14</f>
        <v>52.100883803558233</v>
      </c>
      <c r="I14" s="1">
        <f>-COS(C14*PI()/180)*G$3/2+G14</f>
        <v>143.97882451685805</v>
      </c>
      <c r="J14" s="1">
        <f>-SIN(C14*PI()/180)*G$3/2+F14</f>
        <v>-45.289644890752001</v>
      </c>
      <c r="K14" s="1">
        <f>COS(C14*PI()/180)*G$3/2+G14</f>
        <v>204.36351066069514</v>
      </c>
    </row>
    <row r="15" spans="1:11">
      <c r="A15">
        <f>+A14+B$3</f>
        <v>6.7999999999999989</v>
      </c>
      <c r="B15">
        <f>+B14+B$4</f>
        <v>-1.3999999999999997</v>
      </c>
      <c r="C15">
        <f t="shared" si="0"/>
        <v>66.399999999999991</v>
      </c>
      <c r="D15">
        <f t="shared" si="1"/>
        <v>-4.8571428571428577</v>
      </c>
      <c r="E15">
        <f>+G$3*A15*B15/(A15*(B15-A15))-G$3/2</f>
        <v>-37.731366996420064</v>
      </c>
      <c r="F15" s="1">
        <f t="shared" si="4"/>
        <v>5.915766503316064</v>
      </c>
      <c r="G15" s="1">
        <f t="shared" si="5"/>
        <v>178.95229316785046</v>
      </c>
      <c r="H15" s="1">
        <f>+SIN(C15*PI()/180)*G$3/2+F15</f>
        <v>58.419483410320424</v>
      </c>
      <c r="I15" s="1">
        <f>-COS(C15*PI()/180)*G$3/2+G15</f>
        <v>156.01398327019479</v>
      </c>
      <c r="J15" s="1">
        <f>-SIN(C15*PI()/180)*G$3/2+F15</f>
        <v>-46.587950403688296</v>
      </c>
      <c r="K15" s="1">
        <f>COS(C15*PI()/180)*G$3/2+G15</f>
        <v>201.89060306550613</v>
      </c>
    </row>
    <row r="16" spans="1:11">
      <c r="A16">
        <f>+A15+B$3</f>
        <v>7.3999999999999986</v>
      </c>
      <c r="B16">
        <f>+B15+B$4</f>
        <v>-0.19999999999999973</v>
      </c>
      <c r="C16">
        <f t="shared" si="0"/>
        <v>73.999999999999986</v>
      </c>
      <c r="D16">
        <f t="shared" si="1"/>
        <v>-37.000000000000043</v>
      </c>
      <c r="E16">
        <f>+G$3*A16*B16/(A16*(B16-A16))-G$3/2</f>
        <v>-54.280212170288522</v>
      </c>
      <c r="F16" s="1">
        <f t="shared" si="4"/>
        <v>8.3546795290821638</v>
      </c>
      <c r="G16" s="1">
        <f t="shared" si="5"/>
        <v>185.72663470432087</v>
      </c>
      <c r="H16" s="1">
        <f>+SIN(C16*PI()/180)*G$3/2+F16</f>
        <v>63.430917713935656</v>
      </c>
      <c r="I16" s="1">
        <f>-COS(C16*PI()/180)*G$3/2+G16</f>
        <v>169.93377753986107</v>
      </c>
      <c r="J16" s="1">
        <f>-SIN(C16*PI()/180)*G$3/2+F16</f>
        <v>-46.721558655771332</v>
      </c>
      <c r="K16" s="1">
        <f>COS(C16*PI()/180)*G$3/2+G16</f>
        <v>201.51949186878068</v>
      </c>
    </row>
    <row r="17" spans="1:11">
      <c r="A17">
        <f>+A16+B$3</f>
        <v>7.9999999999999982</v>
      </c>
      <c r="B17">
        <f>+B16+B$4</f>
        <v>1.0000000000000002</v>
      </c>
      <c r="C17">
        <f t="shared" si="0"/>
        <v>80.999999999999986</v>
      </c>
      <c r="D17">
        <f t="shared" si="1"/>
        <v>7.9999999999999964</v>
      </c>
      <c r="E17">
        <f>+G$3*A17*B17/(A17*(B17-A17))-G$3/2</f>
        <v>-73.66600223110585</v>
      </c>
      <c r="F17" s="1">
        <f t="shared" si="4"/>
        <v>10.302636054525093</v>
      </c>
      <c r="G17" s="1">
        <f t="shared" si="5"/>
        <v>194.51329876840026</v>
      </c>
      <c r="H17" s="1">
        <f>+SIN(C17*PI()/180)*G$3/2+F17</f>
        <v>66.893009444906255</v>
      </c>
      <c r="I17" s="1">
        <f>-COS(C17*PI()/180)*G$3/2+G17</f>
        <v>185.55026415120818</v>
      </c>
      <c r="J17" s="1">
        <f>-SIN(C17*PI()/180)*G$3/2+F17</f>
        <v>-46.287737335856072</v>
      </c>
      <c r="K17" s="1">
        <f>COS(C17*PI()/180)*G$3/2+G17</f>
        <v>203.47633338559234</v>
      </c>
    </row>
    <row r="18" spans="1:11">
      <c r="A18">
        <f>+A17+B$3</f>
        <v>8.5999999999999979</v>
      </c>
      <c r="B18">
        <f>+B17+B$4</f>
        <v>2.2000000000000002</v>
      </c>
      <c r="C18">
        <f t="shared" si="0"/>
        <v>87.399999999999977</v>
      </c>
      <c r="D18">
        <f t="shared" si="1"/>
        <v>3.9090909090909078</v>
      </c>
      <c r="E18">
        <f>+G$3*A18*B18/(A18*(B18-A18))-G$3/2</f>
        <v>-96.68662792832643</v>
      </c>
      <c r="F18" s="1">
        <f t="shared" si="4"/>
        <v>11.394044064100916</v>
      </c>
      <c r="G18" s="1">
        <f t="shared" si="5"/>
        <v>205.25801042375116</v>
      </c>
      <c r="H18" s="1">
        <f>+SIN(C18*PI()/180)*G$3/2+F18</f>
        <v>68.63084157088791</v>
      </c>
      <c r="I18" s="1">
        <f>-COS(C18*PI()/180)*G$3/2+G18</f>
        <v>202.65890265784284</v>
      </c>
      <c r="J18" s="1">
        <f>-SIN(C18*PI()/180)*G$3/2+F18</f>
        <v>-45.842753442686082</v>
      </c>
      <c r="K18" s="1">
        <f>COS(C18*PI()/180)*G$3/2+G18</f>
        <v>207.85711818965947</v>
      </c>
    </row>
    <row r="19" spans="1:11">
      <c r="A19">
        <f>+A18+B$3</f>
        <v>9.1999999999999975</v>
      </c>
      <c r="B19">
        <f>+B18+B$4</f>
        <v>3.4000000000000004</v>
      </c>
      <c r="C19">
        <f t="shared" si="0"/>
        <v>93.199999999999974</v>
      </c>
      <c r="D19">
        <f t="shared" si="1"/>
        <v>2.7058823529411753</v>
      </c>
      <c r="E19">
        <f>+G$3*A19*B19/(A19*(B19-A19))-G$3/2</f>
        <v>-124.47014170083406</v>
      </c>
      <c r="F19" s="1">
        <f t="shared" si="4"/>
        <v>11.328070919825031</v>
      </c>
      <c r="G19" s="1">
        <f t="shared" si="5"/>
        <v>217.85783770606872</v>
      </c>
      <c r="H19" s="1">
        <f>+SIN(C19*PI()/180)*G$3/2+F19</f>
        <v>68.534512801269244</v>
      </c>
      <c r="I19" s="1">
        <f>-COS(C19*PI()/180)*G$3/2+G19</f>
        <v>221.05617434824543</v>
      </c>
      <c r="J19" s="1">
        <f>-SIN(C19*PI()/180)*G$3/2+F19</f>
        <v>-45.878370961619176</v>
      </c>
      <c r="K19" s="1">
        <f>COS(C19*PI()/180)*G$3/2+G19</f>
        <v>214.65950106389201</v>
      </c>
    </row>
    <row r="20" spans="1:11">
      <c r="A20">
        <f>+A19+B$3</f>
        <v>9.7999999999999972</v>
      </c>
      <c r="B20">
        <f>+B19+B$4</f>
        <v>4.6000000000000005</v>
      </c>
      <c r="C20">
        <f t="shared" si="0"/>
        <v>98.399999999999977</v>
      </c>
      <c r="D20">
        <f t="shared" si="1"/>
        <v>2.1304347826086949</v>
      </c>
      <c r="E20">
        <f>+G$3*A20*B20/(A20*(B20-A20))-G$3/2</f>
        <v>-158.66523557468958</v>
      </c>
      <c r="F20" s="1">
        <f t="shared" si="4"/>
        <v>9.8728602403906045</v>
      </c>
      <c r="G20" s="1">
        <f t="shared" si="5"/>
        <v>232.18411991320326</v>
      </c>
      <c r="H20" s="1">
        <f>+SIN(C20*PI()/180)*G$3/2+F20</f>
        <v>66.553989708230546</v>
      </c>
      <c r="I20" s="1">
        <f>-COS(C20*PI()/180)*G$3/2+G20</f>
        <v>240.55406090831846</v>
      </c>
      <c r="J20" s="1">
        <f>-SIN(C20*PI()/180)*G$3/2+F20</f>
        <v>-46.808269227449344</v>
      </c>
      <c r="K20" s="1">
        <f>COS(C20*PI()/180)*G$3/2+G20</f>
        <v>223.81417891808806</v>
      </c>
    </row>
    <row r="21" spans="1:11">
      <c r="A21">
        <f>+A20+B$3</f>
        <v>10.399999999999997</v>
      </c>
      <c r="B21">
        <f>+B20+B$4</f>
        <v>5.8000000000000007</v>
      </c>
      <c r="C21">
        <f t="shared" si="0"/>
        <v>102.99999999999997</v>
      </c>
      <c r="D21">
        <f t="shared" si="1"/>
        <v>1.7931034482758612</v>
      </c>
      <c r="E21">
        <f>+G$3*A21*B21/(A21*(B21-A21))-G$3/2</f>
        <v>-201.78078871998571</v>
      </c>
      <c r="F21" s="1">
        <f t="shared" si="4"/>
        <v>6.8650610711442637</v>
      </c>
      <c r="G21" s="1">
        <f t="shared" si="5"/>
        <v>248.10244721720983</v>
      </c>
      <c r="H21" s="1">
        <f>+SIN(C21*PI()/180)*G$3/2+F21</f>
        <v>62.692353467226845</v>
      </c>
      <c r="I21" s="1">
        <f>-COS(C21*PI()/180)*G$3/2+G21</f>
        <v>260.99119322813129</v>
      </c>
      <c r="J21" s="1">
        <f>-SIN(C21*PI()/180)*G$3/2+F21</f>
        <v>-48.962231324938323</v>
      </c>
      <c r="K21" s="1">
        <f>COS(C21*PI()/180)*G$3/2+G21</f>
        <v>235.21370120628836</v>
      </c>
    </row>
    <row r="22" spans="1:11">
      <c r="A22">
        <f>+A21+B$3</f>
        <v>10.999999999999996</v>
      </c>
      <c r="B22">
        <f>+B21+B$4</f>
        <v>7.0000000000000009</v>
      </c>
      <c r="C22">
        <f t="shared" si="0"/>
        <v>106.99999999999997</v>
      </c>
      <c r="D22">
        <f t="shared" si="1"/>
        <v>1.5714285714285707</v>
      </c>
      <c r="E22">
        <f>+G$3*A22*B22/(A22*(B22-A22))-G$3/2</f>
        <v>-257.83100780887071</v>
      </c>
      <c r="F22" s="1">
        <f t="shared" si="4"/>
        <v>2.206318259298901</v>
      </c>
      <c r="G22" s="1">
        <f t="shared" si="5"/>
        <v>265.48911209041307</v>
      </c>
      <c r="H22" s="1">
        <f>+SIN(C22*PI()/180)*G$3/2+F22</f>
        <v>56.998544704268994</v>
      </c>
      <c r="I22" s="1">
        <f>-COS(C22*PI()/180)*G$3/2+G22</f>
        <v>282.24077682007095</v>
      </c>
      <c r="J22" s="1">
        <f>-SIN(C22*PI()/180)*G$3/2+F22</f>
        <v>-52.585908185671187</v>
      </c>
      <c r="K22" s="1">
        <f>COS(C22*PI()/180)*G$3/2+G22</f>
        <v>248.7374473607552</v>
      </c>
    </row>
    <row r="23" spans="1:11">
      <c r="A23">
        <f>+A22+B$3</f>
        <v>11.599999999999996</v>
      </c>
      <c r="B23">
        <f>+B22+B$4</f>
        <v>8.2000000000000011</v>
      </c>
      <c r="C23">
        <f t="shared" si="0"/>
        <v>110.39999999999996</v>
      </c>
      <c r="D23">
        <f t="shared" si="1"/>
        <v>1.4146341463414627</v>
      </c>
      <c r="E23">
        <f>+G$3*A23*B23/(A23*(B23-A23))-G$3/2</f>
        <v>-333.66365716442101</v>
      </c>
      <c r="F23" s="1">
        <f t="shared" si="4"/>
        <v>-4.1418189542974773</v>
      </c>
      <c r="G23" s="1">
        <f t="shared" si="5"/>
        <v>284.24387558978447</v>
      </c>
      <c r="H23" s="1">
        <f>+SIN(C23*PI()/180)*G$3/2+F23</f>
        <v>49.5604832572131</v>
      </c>
      <c r="I23" s="1">
        <f>-COS(C23*PI()/180)*G$3/2+G23</f>
        <v>304.21558275755882</v>
      </c>
      <c r="J23" s="1">
        <f>-SIN(C23*PI()/180)*G$3/2+F23</f>
        <v>-57.844121165808055</v>
      </c>
      <c r="K23" s="1">
        <f>COS(C23*PI()/180)*G$3/2+G23</f>
        <v>264.27216842201011</v>
      </c>
    </row>
    <row r="24" spans="1:11">
      <c r="A24">
        <f>+A23+B$3</f>
        <v>12.199999999999996</v>
      </c>
      <c r="B24">
        <f>+B23+B$4</f>
        <v>9.4</v>
      </c>
      <c r="C24">
        <f t="shared" si="0"/>
        <v>113.19999999999996</v>
      </c>
      <c r="D24">
        <f t="shared" si="1"/>
        <v>1.2978723404255315</v>
      </c>
      <c r="E24">
        <f>+G$3*A24*B24/(A24*(B24-A24))-G$3/2</f>
        <v>-441.9960133866357</v>
      </c>
      <c r="F24" s="1">
        <f t="shared" si="4"/>
        <v>-12.16336420218253</v>
      </c>
      <c r="G24" s="1">
        <f t="shared" si="5"/>
        <v>304.29916945041219</v>
      </c>
      <c r="H24" s="1">
        <f>+SIN(C24*PI()/180)*G$3/2+F24</f>
        <v>40.49921153846752</v>
      </c>
      <c r="I24" s="1">
        <f>-COS(C24*PI()/180)*G$3/2+G24</f>
        <v>326.87037824329792</v>
      </c>
      <c r="J24" s="1">
        <f>-SIN(C24*PI()/180)*G$3/2+F24</f>
        <v>-64.825939942832576</v>
      </c>
      <c r="K24" s="1">
        <f>COS(C24*PI()/180)*G$3/2+G24</f>
        <v>281.72796065752647</v>
      </c>
    </row>
    <row r="25" spans="1:11">
      <c r="A25">
        <f>+A24+B$3</f>
        <v>12.799999999999995</v>
      </c>
      <c r="B25">
        <f>+B24+B$4</f>
        <v>10.6</v>
      </c>
      <c r="C25">
        <f t="shared" si="0"/>
        <v>115.39999999999995</v>
      </c>
      <c r="D25">
        <f t="shared" si="1"/>
        <v>1.2075471698113203</v>
      </c>
      <c r="E25">
        <f>+G$3*A25*B25/(A25*(B25-A25))-G$3/2</f>
        <v>-609.41874573005839</v>
      </c>
      <c r="F25" s="1">
        <f t="shared" si="4"/>
        <v>-21.792800193542057</v>
      </c>
      <c r="G25" s="1">
        <f t="shared" si="5"/>
        <v>325.62600612368163</v>
      </c>
      <c r="H25" s="1">
        <f>+SIN(C25*PI()/180)*G$3/2+F25</f>
        <v>29.9644995727393</v>
      </c>
      <c r="I25" s="1">
        <f>-COS(C25*PI()/180)*G$3/2+G25</f>
        <v>350.2021789525628</v>
      </c>
      <c r="J25" s="1">
        <f>-SIN(C25*PI()/180)*G$3/2+F25</f>
        <v>-73.550099959823413</v>
      </c>
      <c r="K25" s="1">
        <f>COS(C25*PI()/180)*G$3/2+G25</f>
        <v>301.04983329480046</v>
      </c>
    </row>
    <row r="26" spans="1:11">
      <c r="A26">
        <f>+A25+B$3</f>
        <v>13.399999999999995</v>
      </c>
      <c r="B26">
        <f>+B25+B$4</f>
        <v>11.799999999999999</v>
      </c>
      <c r="C26">
        <f t="shared" si="0"/>
        <v>116.99999999999994</v>
      </c>
      <c r="D26">
        <f t="shared" si="1"/>
        <v>1.1355932203389827</v>
      </c>
      <c r="E26">
        <f>+G$3*A26*B26/(A26*(B26-A26))-G$3/2</f>
        <v>-902.40852733104839</v>
      </c>
      <c r="F26" s="1">
        <f t="shared" si="4"/>
        <v>-32.918747683894011</v>
      </c>
      <c r="G26" s="1">
        <f t="shared" si="5"/>
        <v>348.23691703947469</v>
      </c>
      <c r="H26" s="1">
        <f>+SIN(C26*PI()/180)*G$3/2+F26</f>
        <v>18.132165670720596</v>
      </c>
      <c r="I26" s="1">
        <f>-COS(C26*PI()/180)*G$3/2+G26</f>
        <v>374.24865661358575</v>
      </c>
      <c r="J26" s="1">
        <f>-SIN(C26*PI()/180)*G$3/2+F26</f>
        <v>-83.969661038508619</v>
      </c>
      <c r="K26" s="1">
        <f>COS(C26*PI()/180)*G$3/2+G26</f>
        <v>322.22517746536363</v>
      </c>
    </row>
    <row r="27" spans="1:11">
      <c r="A27">
        <f>+A26+B$3</f>
        <v>13.999999999999995</v>
      </c>
      <c r="B27">
        <f>+B26+B$4</f>
        <v>12.999999999999998</v>
      </c>
      <c r="C27">
        <f t="shared" si="0"/>
        <v>117.99999999999994</v>
      </c>
      <c r="D27">
        <f t="shared" si="1"/>
        <v>1.0769230769230766</v>
      </c>
      <c r="E27">
        <f>+G$3*A27*B27/(A27*(B27-A27))-G$3/2</f>
        <v>-1546.9860468532277</v>
      </c>
      <c r="F27" s="1">
        <f t="shared" si="4"/>
        <v>-45.3859602412399</v>
      </c>
      <c r="G27" s="1">
        <f t="shared" si="5"/>
        <v>372.18620953528671</v>
      </c>
      <c r="H27" s="1">
        <f>+SIN(C27*PI()/180)*G$3/2+F27</f>
        <v>5.203210360811994</v>
      </c>
      <c r="I27" s="1">
        <f>-COS(C27*PI()/180)*G$3/2+G27</f>
        <v>399.08494868432922</v>
      </c>
      <c r="J27" s="1">
        <f>-SIN(C27*PI()/180)*G$3/2+F27</f>
        <v>-95.975130843291794</v>
      </c>
      <c r="K27" s="1">
        <f>COS(C27*PI()/180)*G$3/2+G27</f>
        <v>345.28747038624419</v>
      </c>
    </row>
    <row r="28" spans="1:11">
      <c r="A28">
        <f>+A27+B$3</f>
        <v>14.599999999999994</v>
      </c>
      <c r="B28">
        <f>+B27+B$4</f>
        <v>14.199999999999998</v>
      </c>
      <c r="C28">
        <f t="shared" si="0"/>
        <v>118.39999999999993</v>
      </c>
      <c r="D28">
        <f t="shared" si="1"/>
        <v>1.0281690140845068</v>
      </c>
      <c r="E28">
        <f>+G$3*A28*B28/(A28*(B28-A28))-G$3/2</f>
        <v>-4125.2961249419595</v>
      </c>
      <c r="F28" s="1">
        <f t="shared" si="4"/>
        <v>-58.995422269468619</v>
      </c>
      <c r="G28" s="1">
        <f t="shared" si="5"/>
        <v>397.56774895475849</v>
      </c>
      <c r="H28" s="1">
        <f>+SIN(C28*PI()/180)*G$3/2+F28</f>
        <v>-8.5952715895054013</v>
      </c>
      <c r="I28" s="1">
        <f>-COS(C28*PI()/180)*G$3/2+G28</f>
        <v>424.81900876873306</v>
      </c>
      <c r="J28" s="1">
        <f>-SIN(C28*PI()/180)*G$3/2+F28</f>
        <v>-109.39557294943184</v>
      </c>
      <c r="K28" s="1">
        <f>COS(C28*PI()/180)*G$3/2+G28</f>
        <v>370.31648914078391</v>
      </c>
    </row>
    <row r="29" spans="1:11">
      <c r="A29">
        <f>+A28</f>
        <v>14.599999999999994</v>
      </c>
      <c r="B29">
        <f>+B28</f>
        <v>14.199999999999998</v>
      </c>
      <c r="C29">
        <f t="shared" si="0"/>
        <v>118.79999999999993</v>
      </c>
      <c r="D29">
        <f t="shared" si="1"/>
        <v>1.0281690140845068</v>
      </c>
      <c r="E29">
        <f>+G$3*A29*B29/(A29*(B29-A29))-G$3/2</f>
        <v>-4125.2961249419595</v>
      </c>
      <c r="F29" s="1">
        <f t="shared" si="4"/>
        <v>-72.781747778158064</v>
      </c>
      <c r="G29" s="1">
        <f t="shared" si="5"/>
        <v>422.85365864708433</v>
      </c>
      <c r="H29" s="1">
        <f>+SIN(C29*PI()/180)*G$3/2+F29</f>
        <v>-22.573073452523644</v>
      </c>
      <c r="I29" s="1">
        <f>-COS(C29*PI()/180)*G$3/2+G29</f>
        <v>450.45611093803348</v>
      </c>
      <c r="J29" s="1">
        <f>-SIN(C29*PI()/180)*G$3/2+F29</f>
        <v>-122.99042210379248</v>
      </c>
      <c r="K29" s="1">
        <f>COS(C29*PI()/180)*G$3/2+G29</f>
        <v>395.25120635613519</v>
      </c>
    </row>
    <row r="30" spans="1:11">
      <c r="A30">
        <f t="shared" ref="A30:A43" si="6">+A29</f>
        <v>14.599999999999994</v>
      </c>
      <c r="B30">
        <f t="shared" ref="B30:B43" si="7">+B29</f>
        <v>14.199999999999998</v>
      </c>
      <c r="C30">
        <f t="shared" si="0"/>
        <v>119.19999999999992</v>
      </c>
      <c r="D30">
        <f t="shared" si="1"/>
        <v>1.0281690140845068</v>
      </c>
      <c r="E30">
        <f>+G$3*A30*B30/(A30*(B30-A30))-G$3/2</f>
        <v>-4125.2961249419595</v>
      </c>
      <c r="F30" s="1">
        <f t="shared" si="4"/>
        <v>-86.74426484125253</v>
      </c>
      <c r="G30" s="1">
        <f t="shared" si="5"/>
        <v>448.04270621269893</v>
      </c>
      <c r="H30" s="1">
        <f>+SIN(C30*PI()/180)*G$3/2+F30</f>
        <v>-36.729513969899664</v>
      </c>
      <c r="I30" s="1">
        <f>-COS(C30*PI()/180)*G$3/2+G30</f>
        <v>475.99500567603917</v>
      </c>
      <c r="J30" s="1">
        <f>-SIN(C30*PI()/180)*G$3/2+F30</f>
        <v>-136.75901571260539</v>
      </c>
      <c r="K30" s="1">
        <f>COS(C30*PI()/180)*G$3/2+G30</f>
        <v>420.09040674935869</v>
      </c>
    </row>
    <row r="31" spans="1:11">
      <c r="A31">
        <f t="shared" si="6"/>
        <v>14.599999999999994</v>
      </c>
      <c r="B31">
        <f t="shared" si="7"/>
        <v>14.199999999999998</v>
      </c>
      <c r="C31">
        <f t="shared" si="0"/>
        <v>119.59999999999991</v>
      </c>
      <c r="D31">
        <f t="shared" si="1"/>
        <v>1.0281690140845068</v>
      </c>
      <c r="E31">
        <f>+G$3*A31*B31/(A31*(B31-A31))-G$3/2</f>
        <v>-4125.2961249419595</v>
      </c>
      <c r="F31" s="1">
        <f t="shared" si="4"/>
        <v>-100.88229294536855</v>
      </c>
      <c r="G31" s="1">
        <f t="shared" si="5"/>
        <v>473.13366397296039</v>
      </c>
      <c r="H31" s="1">
        <f>+SIN(C31*PI()/180)*G$3/2+F31</f>
        <v>-51.063903176694417</v>
      </c>
      <c r="I31" s="1">
        <f>-COS(C31*PI()/180)*G$3/2+G31</f>
        <v>501.43444825305073</v>
      </c>
      <c r="J31" s="1">
        <f>-SIN(C31*PI()/180)*G$3/2+F31</f>
        <v>-150.70068271404267</v>
      </c>
      <c r="K31" s="1">
        <f>COS(C31*PI()/180)*G$3/2+G31</f>
        <v>444.83287969287005</v>
      </c>
    </row>
    <row r="32" spans="1:11">
      <c r="A32">
        <f t="shared" si="6"/>
        <v>14.599999999999994</v>
      </c>
      <c r="B32">
        <f t="shared" si="7"/>
        <v>14.199999999999998</v>
      </c>
      <c r="C32">
        <f t="shared" si="0"/>
        <v>119.9999999999999</v>
      </c>
      <c r="D32">
        <f t="shared" si="1"/>
        <v>1.0281690140845068</v>
      </c>
      <c r="E32">
        <f>+G$3*A32*B32/(A32*(B32-A32))-G$3/2</f>
        <v>-4125.2961249419595</v>
      </c>
      <c r="F32" s="1">
        <f t="shared" si="4"/>
        <v>-115.19514302296209</v>
      </c>
      <c r="G32" s="1">
        <f t="shared" si="5"/>
        <v>498.12530902998554</v>
      </c>
      <c r="H32" s="1">
        <f>+SIN(C32*PI()/180)*G$3/2+F32</f>
        <v>-65.575542435000742</v>
      </c>
      <c r="I32" s="1">
        <f>-COS(C32*PI()/180)*G$3/2+G32</f>
        <v>526.77319878652656</v>
      </c>
      <c r="J32" s="1">
        <f>-SIN(C32*PI()/180)*G$3/2+F32</f>
        <v>-164.81474361092341</v>
      </c>
      <c r="K32" s="1">
        <f>COS(C32*PI()/180)*G$3/2+G32</f>
        <v>469.47741927344447</v>
      </c>
    </row>
    <row r="33" spans="1:11">
      <c r="A33">
        <f t="shared" si="6"/>
        <v>14.599999999999994</v>
      </c>
      <c r="B33">
        <f t="shared" si="7"/>
        <v>14.199999999999998</v>
      </c>
      <c r="C33">
        <f t="shared" si="0"/>
        <v>120.39999999999989</v>
      </c>
      <c r="D33">
        <f t="shared" si="1"/>
        <v>1.0281690140845068</v>
      </c>
      <c r="E33">
        <f>+G$3*A33*B33/(A33*(B33-A33))-G$3/2</f>
        <v>-4125.2961249419595</v>
      </c>
      <c r="F33" s="1">
        <f t="shared" si="4"/>
        <v>-129.68211748591281</v>
      </c>
      <c r="G33" s="1">
        <f t="shared" si="5"/>
        <v>523.01642332625227</v>
      </c>
      <c r="H33" s="1">
        <f>+SIN(C33*PI()/180)*G$3/2+F33</f>
        <v>-80.263724467994109</v>
      </c>
      <c r="I33" s="1">
        <f>-COS(C33*PI()/180)*G$3/2+G33</f>
        <v>552.01002230151346</v>
      </c>
      <c r="J33" s="1">
        <f>-SIN(C33*PI()/180)*G$3/2+F33</f>
        <v>-179.10051050383152</v>
      </c>
      <c r="K33" s="1">
        <f>COS(C33*PI()/180)*G$3/2+G33</f>
        <v>494.02282435099107</v>
      </c>
    </row>
    <row r="34" spans="1:11">
      <c r="A34">
        <f t="shared" si="6"/>
        <v>14.599999999999994</v>
      </c>
      <c r="B34">
        <f t="shared" si="7"/>
        <v>14.199999999999998</v>
      </c>
      <c r="C34">
        <f t="shared" si="0"/>
        <v>120.79999999999988</v>
      </c>
      <c r="D34">
        <f t="shared" si="1"/>
        <v>1.0281690140845068</v>
      </c>
      <c r="E34">
        <f>+G$3*A34*B34/(A34*(B34-A34))-G$3/2</f>
        <v>-4125.2961249419595</v>
      </c>
      <c r="F34" s="1">
        <f t="shared" si="4"/>
        <v>-144.34251025952344</v>
      </c>
      <c r="G34" s="1">
        <f t="shared" si="5"/>
        <v>547.80579370396583</v>
      </c>
      <c r="H34" s="1">
        <f>+SIN(C34*PI()/180)*G$3/2+F34</f>
        <v>-95.127733394404117</v>
      </c>
      <c r="I34" s="1">
        <f>-COS(C34*PI()/180)*G$3/2+G34</f>
        <v>577.14368879083702</v>
      </c>
      <c r="J34" s="1">
        <f>-SIN(C34*PI()/180)*G$3/2+F34</f>
        <v>-193.55728712464276</v>
      </c>
      <c r="K34" s="1">
        <f>COS(C34*PI()/180)*G$3/2+G34</f>
        <v>518.46789861709465</v>
      </c>
    </row>
    <row r="35" spans="1:11">
      <c r="A35">
        <f t="shared" si="6"/>
        <v>14.599999999999994</v>
      </c>
      <c r="B35">
        <f t="shared" si="7"/>
        <v>14.199999999999998</v>
      </c>
      <c r="C35">
        <f t="shared" si="0"/>
        <v>121.19999999999987</v>
      </c>
      <c r="D35">
        <f t="shared" si="1"/>
        <v>1.0281690140845068</v>
      </c>
      <c r="E35">
        <f>+G$3*A35*B35/(A35*(B35-A35))-G$3/2</f>
        <v>-4125.2961249419595</v>
      </c>
      <c r="F35" s="1">
        <f t="shared" si="4"/>
        <v>-159.17560681693294</v>
      </c>
      <c r="G35" s="1">
        <f t="shared" si="5"/>
        <v>572.49221196418671</v>
      </c>
      <c r="H35" s="1">
        <f>+SIN(C35*PI()/180)*G$3/2+F35</f>
        <v>-110.16684476340569</v>
      </c>
      <c r="I35" s="1">
        <f>-COS(C35*PI()/180)*G$3/2+G35</f>
        <v>602.17297327505094</v>
      </c>
      <c r="J35" s="1">
        <f>-SIN(C35*PI()/180)*G$3/2+F35</f>
        <v>-208.18436887046019</v>
      </c>
      <c r="K35" s="1">
        <f>COS(C35*PI()/180)*G$3/2+G35</f>
        <v>542.81145065332248</v>
      </c>
    </row>
    <row r="36" spans="1:11">
      <c r="A36">
        <f t="shared" si="6"/>
        <v>14.599999999999994</v>
      </c>
      <c r="B36">
        <f t="shared" si="7"/>
        <v>14.199999999999998</v>
      </c>
      <c r="C36">
        <f t="shared" si="0"/>
        <v>121.59999999999987</v>
      </c>
      <c r="D36">
        <f t="shared" si="1"/>
        <v>1.0281690140845068</v>
      </c>
      <c r="E36">
        <f>+G$3*A36*B36/(A36*(B36-A36))-G$3/2</f>
        <v>-4125.2961249419595</v>
      </c>
      <c r="F36" s="1">
        <f t="shared" si="4"/>
        <v>-174.18068421394148</v>
      </c>
      <c r="G36" s="1">
        <f t="shared" si="5"/>
        <v>597.07447492571612</v>
      </c>
      <c r="H36" s="1">
        <f>+SIN(C36*PI()/180)*G$3/2+F36</f>
        <v>-125.38032558992776</v>
      </c>
      <c r="I36" s="1">
        <f>-COS(C36*PI()/180)*G$3/2+G36</f>
        <v>627.09665586214032</v>
      </c>
      <c r="J36" s="1">
        <f>-SIN(C36*PI()/180)*G$3/2+F36</f>
        <v>-222.98104283795519</v>
      </c>
      <c r="K36" s="1">
        <f>COS(C36*PI()/180)*G$3/2+G36</f>
        <v>567.05229398929191</v>
      </c>
    </row>
    <row r="37" spans="1:11">
      <c r="A37">
        <f t="shared" si="6"/>
        <v>14.599999999999994</v>
      </c>
      <c r="B37">
        <f t="shared" si="7"/>
        <v>14.199999999999998</v>
      </c>
      <c r="C37">
        <f t="shared" si="0"/>
        <v>121.99999999999986</v>
      </c>
      <c r="D37">
        <f t="shared" si="1"/>
        <v>1.0281690140845068</v>
      </c>
      <c r="E37">
        <f>+G$3*A37*B37/(A37*(B37-A37))-G$3/2</f>
        <v>-4125.2961249419595</v>
      </c>
      <c r="F37" s="1">
        <f t="shared" si="4"/>
        <v>-189.35701112424573</v>
      </c>
      <c r="G37" s="1">
        <f t="shared" si="5"/>
        <v>621.55138448373782</v>
      </c>
      <c r="H37" s="1">
        <f>+SIN(C37*PI()/180)*G$3/2+F37</f>
        <v>-140.76743439037784</v>
      </c>
      <c r="I37" s="1">
        <f>-COS(C37*PI()/180)*G$3/2+G37</f>
        <v>651.91352180697822</v>
      </c>
      <c r="J37" s="1">
        <f>-SIN(C37*PI()/180)*G$3/2+F37</f>
        <v>-237.94658785811362</v>
      </c>
      <c r="K37" s="1">
        <f>COS(C37*PI()/180)*G$3/2+G37</f>
        <v>591.18924716049742</v>
      </c>
    </row>
    <row r="38" spans="1:11">
      <c r="A38">
        <f t="shared" si="6"/>
        <v>14.599999999999994</v>
      </c>
      <c r="B38">
        <f t="shared" si="7"/>
        <v>14.199999999999998</v>
      </c>
      <c r="C38">
        <f t="shared" si="0"/>
        <v>122.39999999999985</v>
      </c>
      <c r="D38">
        <f t="shared" si="1"/>
        <v>1.0281690140845068</v>
      </c>
      <c r="E38">
        <f>+G$3*A38*B38/(A38*(B38-A38))-G$3/2</f>
        <v>-4125.2961249419595</v>
      </c>
      <c r="F38" s="1">
        <f t="shared" si="4"/>
        <v>-204.70384787508269</v>
      </c>
      <c r="G38" s="1">
        <f t="shared" si="5"/>
        <v>645.92174766821165</v>
      </c>
      <c r="H38" s="1">
        <f>+SIN(C38*PI()/180)*G$3/2+F38</f>
        <v>-156.32742121878096</v>
      </c>
      <c r="I38" s="1">
        <f>-COS(C38*PI()/180)*G$3/2+G38</f>
        <v>676.62236157052962</v>
      </c>
      <c r="J38" s="1">
        <f>-SIN(C38*PI()/180)*G$3/2+F38</f>
        <v>-253.08027453138442</v>
      </c>
      <c r="K38" s="1">
        <f>COS(C38*PI()/180)*G$3/2+G38</f>
        <v>615.22113376589368</v>
      </c>
    </row>
    <row r="39" spans="1:11">
      <c r="A39">
        <f t="shared" si="6"/>
        <v>14.599999999999994</v>
      </c>
      <c r="B39">
        <f t="shared" si="7"/>
        <v>14.199999999999998</v>
      </c>
      <c r="C39">
        <f t="shared" si="0"/>
        <v>122.79999999999984</v>
      </c>
      <c r="D39">
        <f t="shared" si="1"/>
        <v>1.0281690140845068</v>
      </c>
      <c r="E39">
        <f>+G$3*A39*B39/(A39*(B39-A39))-G$3/2</f>
        <v>-4125.2961249419595</v>
      </c>
      <c r="F39" s="1">
        <f t="shared" si="4"/>
        <v>-220.22044648328028</v>
      </c>
      <c r="G39" s="1">
        <f t="shared" si="5"/>
        <v>670.18437670201752</v>
      </c>
      <c r="H39" s="1">
        <f>+SIN(C39*PI()/180)*G$3/2+F39</f>
        <v>-172.05952770333099</v>
      </c>
      <c r="I39" s="1">
        <f>-COS(C39*PI()/180)*G$3/2+G39</f>
        <v>701.22197087880363</v>
      </c>
      <c r="J39" s="1">
        <f>-SIN(C39*PI()/180)*G$3/2+F39</f>
        <v>-268.38136526322961</v>
      </c>
      <c r="K39" s="1">
        <f>COS(C39*PI()/180)*G$3/2+G39</f>
        <v>639.1467825252314</v>
      </c>
    </row>
    <row r="40" spans="1:11">
      <c r="A40">
        <f t="shared" si="6"/>
        <v>14.599999999999994</v>
      </c>
      <c r="B40">
        <f t="shared" si="7"/>
        <v>14.199999999999998</v>
      </c>
      <c r="C40">
        <f t="shared" si="0"/>
        <v>123.19999999999983</v>
      </c>
      <c r="D40">
        <f t="shared" si="1"/>
        <v>1.0281690140845068</v>
      </c>
      <c r="E40">
        <f>+G$3*A40*B40/(A40*(B40-A40))-G$3/2</f>
        <v>-4125.2961249419595</v>
      </c>
      <c r="F40" s="1">
        <f t="shared" si="4"/>
        <v>-235.90605069171298</v>
      </c>
      <c r="G40" s="1">
        <f t="shared" si="5"/>
        <v>694.33808905884575</v>
      </c>
      <c r="H40" s="1">
        <f>+SIN(C40*PI()/180)*G$3/2+F40</f>
        <v>-187.96298708335252</v>
      </c>
      <c r="I40" s="1">
        <f>-COS(C40*PI()/180)*G$3/2+G40</f>
        <v>725.71115078154742</v>
      </c>
      <c r="J40" s="1">
        <f>-SIN(C40*PI()/180)*G$3/2+F40</f>
        <v>-283.84911430007344</v>
      </c>
      <c r="K40" s="1">
        <f>COS(C40*PI()/180)*G$3/2+G40</f>
        <v>662.96502733614409</v>
      </c>
    </row>
    <row r="41" spans="1:11">
      <c r="A41">
        <f t="shared" si="6"/>
        <v>14.599999999999994</v>
      </c>
      <c r="B41">
        <f t="shared" si="7"/>
        <v>14.199999999999998</v>
      </c>
      <c r="C41">
        <f t="shared" ref="C41:C64" si="8">+A41-B41+C40</f>
        <v>123.59999999999982</v>
      </c>
      <c r="D41">
        <f t="shared" si="1"/>
        <v>1.0281690140845068</v>
      </c>
      <c r="E41">
        <f>+G$3*A41*B41/(A41*(B41-A41))-G$3/2</f>
        <v>-4125.2961249419595</v>
      </c>
      <c r="F41" s="1">
        <f t="shared" si="4"/>
        <v>-251.75989600616077</v>
      </c>
      <c r="G41" s="1">
        <f t="shared" si="5"/>
        <v>718.38170752083192</v>
      </c>
      <c r="H41" s="1">
        <f>+SIN(C41*PI()/180)*G$3/2+F41</f>
        <v>-204.03702424667185</v>
      </c>
      <c r="I41" s="1">
        <f>-COS(C41*PI()/180)*G$3/2+G41</f>
        <v>750.08870771068143</v>
      </c>
      <c r="J41" s="1">
        <f>-SIN(C41*PI()/180)*G$3/2+F41</f>
        <v>-299.48276776564973</v>
      </c>
      <c r="K41" s="1">
        <f>COS(C41*PI()/180)*G$3/2+G41</f>
        <v>686.67470733098241</v>
      </c>
    </row>
    <row r="42" spans="1:11">
      <c r="A42">
        <f t="shared" si="6"/>
        <v>14.599999999999994</v>
      </c>
      <c r="B42">
        <f t="shared" si="7"/>
        <v>14.199999999999998</v>
      </c>
      <c r="C42">
        <f t="shared" si="8"/>
        <v>123.99999999999982</v>
      </c>
      <c r="D42">
        <f t="shared" si="1"/>
        <v>1.0281690140845068</v>
      </c>
      <c r="E42">
        <f>+G$3*A42*B42/(A42*(B42-A42))-G$3/2</f>
        <v>-4125.2961249419595</v>
      </c>
      <c r="F42" s="1">
        <f t="shared" si="4"/>
        <v>-267.78120973256944</v>
      </c>
      <c r="G42" s="1">
        <f t="shared" si="5"/>
        <v>742.31406023593263</v>
      </c>
      <c r="H42" s="1">
        <f>+SIN(C42*PI()/180)*G$3/2+F42</f>
        <v>-220.28085576739468</v>
      </c>
      <c r="I42" s="1">
        <f>-COS(C42*PI()/180)*G$3/2+G42</f>
        <v>774.35345353847276</v>
      </c>
      <c r="J42" s="1">
        <f>-SIN(C42*PI()/180)*G$3/2+F42</f>
        <v>-315.28156369774422</v>
      </c>
      <c r="K42" s="1">
        <f>COS(C42*PI()/180)*G$3/2+G42</f>
        <v>710.2746669333925</v>
      </c>
    </row>
    <row r="43" spans="1:11">
      <c r="A43">
        <f t="shared" si="6"/>
        <v>14.599999999999994</v>
      </c>
      <c r="B43">
        <f t="shared" si="7"/>
        <v>14.199999999999998</v>
      </c>
      <c r="C43">
        <f t="shared" si="8"/>
        <v>124.39999999999981</v>
      </c>
      <c r="D43">
        <f t="shared" si="1"/>
        <v>1.0281690140845068</v>
      </c>
      <c r="E43">
        <f>+G$3*A43*B43/(A43*(B43-A43))-G$3/2</f>
        <v>-4125.2961249419595</v>
      </c>
      <c r="F43" s="1">
        <f t="shared" si="4"/>
        <v>-283.96921101471071</v>
      </c>
      <c r="G43" s="1">
        <f t="shared" si="5"/>
        <v>766.13398077504007</v>
      </c>
      <c r="H43" s="1">
        <f>+SIN(C43*PI()/180)*G$3/2+F43</f>
        <v>-236.69368994408936</v>
      </c>
      <c r="I43" s="1">
        <f>-COS(C43*PI()/180)*G$3/2+G43</f>
        <v>798.50420563544196</v>
      </c>
      <c r="J43" s="1">
        <f>-SIN(C43*PI()/180)*G$3/2+F43</f>
        <v>-331.24473208533203</v>
      </c>
      <c r="K43" s="1">
        <f>COS(C43*PI()/180)*G$3/2+G43</f>
        <v>733.76375591463818</v>
      </c>
    </row>
    <row r="44" spans="1:11">
      <c r="A44">
        <f>+A43</f>
        <v>14.599999999999994</v>
      </c>
      <c r="B44">
        <f>+B43</f>
        <v>14.199999999999998</v>
      </c>
      <c r="C44">
        <f t="shared" si="8"/>
        <v>124.7999999999998</v>
      </c>
      <c r="D44">
        <f t="shared" si="1"/>
        <v>1.0281690140845068</v>
      </c>
      <c r="E44">
        <f>+G$3*A44*B44/(A44*(B44-A44))-G$3/2</f>
        <v>-4125.2961249419595</v>
      </c>
      <c r="F44" s="1">
        <f t="shared" si="4"/>
        <v>-300.32311087223991</v>
      </c>
      <c r="G44" s="1">
        <f t="shared" si="5"/>
        <v>789.84030818883207</v>
      </c>
      <c r="H44" s="1">
        <f>+SIN(C44*PI()/180)*G$3/2+F44</f>
        <v>-253.27472683837317</v>
      </c>
      <c r="I44" s="1">
        <f>-COS(C44*PI()/180)*G$3/2+G44</f>
        <v>822.53978692800365</v>
      </c>
      <c r="J44" s="1">
        <f>-SIN(C44*PI()/180)*G$3/2+F44</f>
        <v>-347.37149490610665</v>
      </c>
      <c r="K44" s="1">
        <f>COS(C44*PI()/180)*G$3/2+G44</f>
        <v>757.14082944966049</v>
      </c>
    </row>
    <row r="45" spans="1:11">
      <c r="A45">
        <f>+A44-B$3</f>
        <v>13.999999999999995</v>
      </c>
      <c r="B45">
        <f>+B44-B$4</f>
        <v>12.999999999999998</v>
      </c>
      <c r="C45">
        <f t="shared" si="8"/>
        <v>125.7999999999998</v>
      </c>
      <c r="D45">
        <f t="shared" si="1"/>
        <v>1.0769230769230766</v>
      </c>
      <c r="E45">
        <f>+G$3*A45*B45/(A45*(B45-A45))-G$3/2</f>
        <v>-1546.9860468532277</v>
      </c>
      <c r="F45" s="1">
        <f t="shared" si="4"/>
        <v>-315.92526673059444</v>
      </c>
      <c r="G45" s="1">
        <f t="shared" si="5"/>
        <v>811.87602312099648</v>
      </c>
      <c r="H45" s="1">
        <f>+SIN(C45*PI()/180)*G$3/2+F45</f>
        <v>-269.45473298674335</v>
      </c>
      <c r="I45" s="1">
        <f>-COS(C45*PI()/180)*G$3/2+G45</f>
        <v>845.39162909154913</v>
      </c>
      <c r="J45" s="1">
        <f>-SIN(C45*PI()/180)*G$3/2+F45</f>
        <v>-362.39580047444554</v>
      </c>
      <c r="K45" s="1">
        <f>COS(C45*PI()/180)*G$3/2+G45</f>
        <v>778.36041715044382</v>
      </c>
    </row>
    <row r="46" spans="1:11">
      <c r="A46">
        <f>+A45-B$3</f>
        <v>13.399999999999995</v>
      </c>
      <c r="B46">
        <f>+B45-B$4</f>
        <v>11.799999999999999</v>
      </c>
      <c r="C46">
        <f t="shared" si="8"/>
        <v>127.39999999999979</v>
      </c>
      <c r="D46">
        <f t="shared" si="1"/>
        <v>1.1355932203389827</v>
      </c>
      <c r="E46">
        <f>+G$3*A46*B46/(A46*(B46-A46))-G$3/2</f>
        <v>-902.40852733104839</v>
      </c>
      <c r="F46" s="1">
        <f t="shared" si="4"/>
        <v>-330.95013357972789</v>
      </c>
      <c r="G46" s="1">
        <f t="shared" si="5"/>
        <v>832.10702349581265</v>
      </c>
      <c r="H46" s="1">
        <f>+SIN(C46*PI()/180)*G$3/2+F46</f>
        <v>-285.43352863956147</v>
      </c>
      <c r="I46" s="1">
        <f>-COS(C46*PI()/180)*G$3/2+G46</f>
        <v>866.9070956901711</v>
      </c>
      <c r="J46" s="1">
        <f>-SIN(C46*PI()/180)*G$3/2+F46</f>
        <v>-376.46673851989431</v>
      </c>
      <c r="K46" s="1">
        <f>COS(C46*PI()/180)*G$3/2+G46</f>
        <v>797.30695130145421</v>
      </c>
    </row>
    <row r="47" spans="1:11">
      <c r="A47">
        <f>+A46-B$3</f>
        <v>12.799999999999995</v>
      </c>
      <c r="B47">
        <f>+B46-B$4</f>
        <v>10.6</v>
      </c>
      <c r="C47">
        <f t="shared" si="8"/>
        <v>129.5999999999998</v>
      </c>
      <c r="D47">
        <f t="shared" si="1"/>
        <v>1.2075471698113203</v>
      </c>
      <c r="E47">
        <f>+G$3*A47*B47/(A47*(B47-A47))-G$3/2</f>
        <v>-609.41874573005839</v>
      </c>
      <c r="F47" s="1">
        <f t="shared" si="4"/>
        <v>-345.51697607704813</v>
      </c>
      <c r="G47" s="1">
        <f t="shared" si="5"/>
        <v>850.42005436615921</v>
      </c>
      <c r="H47" s="1">
        <f>+SIN(C47*PI()/180)*G$3/2+F47</f>
        <v>-301.36981920705631</v>
      </c>
      <c r="I47" s="1">
        <f>-COS(C47*PI()/180)*G$3/2+G47</f>
        <v>886.94175873914924</v>
      </c>
      <c r="J47" s="1">
        <f>-SIN(C47*PI()/180)*G$3/2+F47</f>
        <v>-389.66413294703995</v>
      </c>
      <c r="K47" s="1">
        <f>COS(C47*PI()/180)*G$3/2+G47</f>
        <v>813.89834999316918</v>
      </c>
    </row>
    <row r="48" spans="1:11">
      <c r="A48">
        <f>+A47-B$3</f>
        <v>12.199999999999996</v>
      </c>
      <c r="B48">
        <f>+B47-B$4</f>
        <v>9.4</v>
      </c>
      <c r="C48">
        <f t="shared" si="8"/>
        <v>132.39999999999978</v>
      </c>
      <c r="D48">
        <f t="shared" si="1"/>
        <v>1.2978723404255315</v>
      </c>
      <c r="E48">
        <f>+G$3*A48*B48/(A48*(B48-A48))-G$3/2</f>
        <v>-441.9960133866357</v>
      </c>
      <c r="F48" s="1">
        <f t="shared" si="4"/>
        <v>-359.68785110324302</v>
      </c>
      <c r="G48" s="1">
        <f t="shared" si="5"/>
        <v>866.72178129897111</v>
      </c>
      <c r="H48" s="1">
        <f>+SIN(C48*PI()/180)*G$3/2+F48</f>
        <v>-317.37747672648413</v>
      </c>
      <c r="I48" s="1">
        <f>-COS(C48*PI()/180)*G$3/2+G48</f>
        <v>905.35646222311289</v>
      </c>
      <c r="J48" s="1">
        <f>-SIN(C48*PI()/180)*G$3/2+F48</f>
        <v>-401.99822548000191</v>
      </c>
      <c r="K48" s="1">
        <f>COS(C48*PI()/180)*G$3/2+G48</f>
        <v>828.08710037482933</v>
      </c>
    </row>
    <row r="49" spans="1:11">
      <c r="A49">
        <f>+A48-B$3</f>
        <v>11.599999999999996</v>
      </c>
      <c r="B49">
        <f>+B48-B$4</f>
        <v>8.2000000000000011</v>
      </c>
      <c r="C49">
        <f t="shared" si="8"/>
        <v>135.79999999999978</v>
      </c>
      <c r="D49">
        <f t="shared" si="1"/>
        <v>1.4146341463414627</v>
      </c>
      <c r="E49">
        <f>+G$3*A49*B49/(A49*(B49-A49))-G$3/2</f>
        <v>-333.66365716442101</v>
      </c>
      <c r="F49" s="1">
        <f t="shared" si="4"/>
        <v>-373.46692447577078</v>
      </c>
      <c r="G49" s="1">
        <f t="shared" si="5"/>
        <v>880.94068199468234</v>
      </c>
      <c r="H49" s="1">
        <f>+SIN(C49*PI()/180)*G$3/2+F49</f>
        <v>-333.52230645840012</v>
      </c>
      <c r="I49" s="1">
        <f>-COS(C49*PI()/180)*G$3/2+G49</f>
        <v>922.01663410121409</v>
      </c>
      <c r="J49" s="1">
        <f>-SIN(C49*PI()/180)*G$3/2+F49</f>
        <v>-413.41154249314144</v>
      </c>
      <c r="K49" s="1">
        <f>COS(C49*PI()/180)*G$3/2+G49</f>
        <v>839.86472988815058</v>
      </c>
    </row>
    <row r="50" spans="1:11">
      <c r="A50">
        <f>+A49-B$3</f>
        <v>10.999999999999996</v>
      </c>
      <c r="B50">
        <f>+B49-B$4</f>
        <v>7.0000000000000009</v>
      </c>
      <c r="C50">
        <f t="shared" si="8"/>
        <v>139.79999999999978</v>
      </c>
      <c r="D50">
        <f t="shared" si="1"/>
        <v>1.5714285714285707</v>
      </c>
      <c r="E50">
        <f>+G$3*A50*B50/(A50*(B50-A50))-G$3/2</f>
        <v>-257.83100780887071</v>
      </c>
      <c r="F50" s="1">
        <f t="shared" si="4"/>
        <v>-386.80140720893223</v>
      </c>
      <c r="G50" s="1">
        <f t="shared" si="5"/>
        <v>893.03165260249625</v>
      </c>
      <c r="H50" s="1">
        <f>+SIN(C50*PI()/180)*G$3/2+F50</f>
        <v>-349.81940584807666</v>
      </c>
      <c r="I50" s="1">
        <f>-COS(C50*PI()/180)*G$3/2+G50</f>
        <v>936.7939414521145</v>
      </c>
      <c r="J50" s="1">
        <f>-SIN(C50*PI()/180)*G$3/2+F50</f>
        <v>-423.78340856978781</v>
      </c>
      <c r="K50" s="1">
        <f>COS(C50*PI()/180)*G$3/2+G50</f>
        <v>849.26936375287801</v>
      </c>
    </row>
    <row r="51" spans="1:11">
      <c r="A51">
        <f>+A50-B$3</f>
        <v>10.399999999999997</v>
      </c>
      <c r="B51">
        <f>+B50-B$4</f>
        <v>5.8000000000000007</v>
      </c>
      <c r="C51">
        <f t="shared" si="8"/>
        <v>144.39999999999978</v>
      </c>
      <c r="D51">
        <f t="shared" si="1"/>
        <v>1.7931034482758612</v>
      </c>
      <c r="E51">
        <f>+G$3*A51*B51/(A51*(B51-A51))-G$3/2</f>
        <v>-201.78078871998571</v>
      </c>
      <c r="F51" s="1">
        <f t="shared" si="4"/>
        <v>-399.58456938325418</v>
      </c>
      <c r="G51" s="1">
        <f t="shared" si="5"/>
        <v>902.98307284409918</v>
      </c>
      <c r="H51" s="1">
        <f>+SIN(C51*PI()/180)*G$3/2+F51</f>
        <v>-366.23138003562133</v>
      </c>
      <c r="I51" s="1">
        <f>-COS(C51*PI()/180)*G$3/2+G51</f>
        <v>949.57031477096905</v>
      </c>
      <c r="J51" s="1">
        <f>-SIN(C51*PI()/180)*G$3/2+F51</f>
        <v>-432.93775873088703</v>
      </c>
      <c r="K51" s="1">
        <f>COS(C51*PI()/180)*G$3/2+G51</f>
        <v>856.39583091722932</v>
      </c>
    </row>
    <row r="52" spans="1:11">
      <c r="A52">
        <f>+A51-B$3</f>
        <v>9.7999999999999972</v>
      </c>
      <c r="B52">
        <f>+B51-B$4</f>
        <v>4.6000000000000005</v>
      </c>
      <c r="C52">
        <f t="shared" si="8"/>
        <v>149.59999999999977</v>
      </c>
      <c r="D52">
        <f t="shared" si="1"/>
        <v>2.1304347826086949</v>
      </c>
      <c r="E52">
        <f>+G$3*A52*B52/(A52*(B52-A52))-G$3/2</f>
        <v>-158.66523557468958</v>
      </c>
      <c r="F52" s="1">
        <f t="shared" si="4"/>
        <v>-411.66142556166824</v>
      </c>
      <c r="G52" s="1">
        <f t="shared" si="5"/>
        <v>910.82587494831557</v>
      </c>
      <c r="H52" s="1">
        <f>+SIN(C52*PI()/180)*G$3/2+F52</f>
        <v>-382.6678265864067</v>
      </c>
      <c r="I52" s="1">
        <f>-COS(C52*PI()/180)*G$3/2+G52</f>
        <v>960.24426796623413</v>
      </c>
      <c r="J52" s="1">
        <f>-SIN(C52*PI()/180)*G$3/2+F52</f>
        <v>-440.65502453692977</v>
      </c>
      <c r="K52" s="1">
        <f>COS(C52*PI()/180)*G$3/2+G52</f>
        <v>861.40748193039701</v>
      </c>
    </row>
    <row r="53" spans="1:11">
      <c r="A53">
        <f>+A52-B$3</f>
        <v>9.1999999999999975</v>
      </c>
      <c r="B53">
        <f>+B52-B$4</f>
        <v>3.4000000000000004</v>
      </c>
      <c r="C53">
        <f t="shared" si="8"/>
        <v>155.39999999999975</v>
      </c>
      <c r="D53">
        <f t="shared" si="1"/>
        <v>2.7058823529411753</v>
      </c>
      <c r="E53">
        <f>+G$3*A53*B53/(A53*(B53-A53))-G$3/2</f>
        <v>-124.47014170083406</v>
      </c>
      <c r="F53" s="1">
        <f t="shared" si="4"/>
        <v>-422.83776205971378</v>
      </c>
      <c r="G53" s="1">
        <f t="shared" si="5"/>
        <v>916.64390747507707</v>
      </c>
      <c r="H53" s="1">
        <f>+SIN(C53*PI()/180)*G$3/2+F53</f>
        <v>-398.98662957083036</v>
      </c>
      <c r="I53" s="1">
        <f>-COS(C53*PI()/180)*G$3/2+G53</f>
        <v>968.73929910437073</v>
      </c>
      <c r="J53" s="1">
        <f>-SIN(C53*PI()/180)*G$3/2+F53</f>
        <v>-446.6888945485972</v>
      </c>
      <c r="K53" s="1">
        <f>COS(C53*PI()/180)*G$3/2+G53</f>
        <v>864.54851584578341</v>
      </c>
    </row>
    <row r="54" spans="1:11">
      <c r="A54">
        <f>+A53-B$3</f>
        <v>8.5999999999999979</v>
      </c>
      <c r="B54">
        <f>+B53-B$4</f>
        <v>2.2000000000000002</v>
      </c>
      <c r="C54">
        <f t="shared" si="8"/>
        <v>161.79999999999976</v>
      </c>
      <c r="D54">
        <f t="shared" si="1"/>
        <v>3.9090909090909078</v>
      </c>
      <c r="E54">
        <f>+G$3*A54*B54/(A54*(B54-A54))-G$3/2</f>
        <v>-96.68662792832643</v>
      </c>
      <c r="F54" s="1">
        <f t="shared" si="4"/>
        <v>-432.89316487102906</v>
      </c>
      <c r="G54" s="1">
        <f t="shared" si="5"/>
        <v>920.58457674592341</v>
      </c>
      <c r="H54" s="1">
        <f>+SIN(C54*PI()/180)*G$3/2+F54</f>
        <v>-414.99769224571543</v>
      </c>
      <c r="I54" s="1">
        <f>-COS(C54*PI()/180)*G$3/2+G54</f>
        <v>975.01396595367032</v>
      </c>
      <c r="J54" s="1">
        <f>-SIN(C54*PI()/180)*G$3/2+F54</f>
        <v>-450.78863749634269</v>
      </c>
      <c r="K54" s="1">
        <f>COS(C54*PI()/180)*G$3/2+G54</f>
        <v>866.15518753817651</v>
      </c>
    </row>
    <row r="55" spans="1:11">
      <c r="A55">
        <f>+A54-B$3</f>
        <v>7.9999999999999982</v>
      </c>
      <c r="B55">
        <f>+B54-B$4</f>
        <v>1.0000000000000002</v>
      </c>
      <c r="C55">
        <f t="shared" si="8"/>
        <v>168.79999999999976</v>
      </c>
      <c r="D55">
        <f t="shared" si="1"/>
        <v>7.9999999999999964</v>
      </c>
      <c r="E55">
        <f>+G$3*A55*B55/(A55*(B55-A55))-G$3/2</f>
        <v>-73.66600223110585</v>
      </c>
      <c r="F55" s="1">
        <f t="shared" si="4"/>
        <v>-441.59857464601191</v>
      </c>
      <c r="G55" s="1">
        <f t="shared" si="5"/>
        <v>922.86839824718675</v>
      </c>
      <c r="H55" s="1">
        <f>+SIN(C55*PI()/180)*G$3/2+F55</f>
        <v>-430.46976608464558</v>
      </c>
      <c r="I55" s="1">
        <f>-COS(C55*PI()/180)*G$3/2+G55</f>
        <v>979.07298854029546</v>
      </c>
      <c r="J55" s="1">
        <f>-SIN(C55*PI()/180)*G$3/2+F55</f>
        <v>-452.72738320737824</v>
      </c>
      <c r="K55" s="1">
        <f>COS(C55*PI()/180)*G$3/2+G55</f>
        <v>866.66380795407804</v>
      </c>
    </row>
    <row r="56" spans="1:11">
      <c r="A56">
        <f>+A55-B$3</f>
        <v>7.3999999999999986</v>
      </c>
      <c r="B56">
        <f>+B55-B$4</f>
        <v>-0.19999999999999973</v>
      </c>
      <c r="C56">
        <f t="shared" si="8"/>
        <v>176.39999999999975</v>
      </c>
      <c r="D56">
        <f t="shared" si="1"/>
        <v>-37.000000000000043</v>
      </c>
      <c r="E56">
        <f>+G$3*A56*B56/(A56*(B56-A56))-G$3/2</f>
        <v>-54.280212170288522</v>
      </c>
      <c r="F56" s="1">
        <f t="shared" si="4"/>
        <v>-448.73860701517015</v>
      </c>
      <c r="G56" s="1">
        <f t="shared" si="5"/>
        <v>923.79572654254525</v>
      </c>
      <c r="H56" s="1">
        <f>+SIN(C56*PI()/180)*G$3/2+F56</f>
        <v>-445.14097525270643</v>
      </c>
      <c r="I56" s="1">
        <f>-COS(C56*PI()/180)*G$3/2+G56</f>
        <v>980.97844592273441</v>
      </c>
      <c r="J56" s="1">
        <f>-SIN(C56*PI()/180)*G$3/2+F56</f>
        <v>-452.33623877763387</v>
      </c>
      <c r="K56" s="1">
        <f>COS(C56*PI()/180)*G$3/2+G56</f>
        <v>866.6130071623561</v>
      </c>
    </row>
    <row r="57" spans="1:11">
      <c r="A57">
        <f>+A56-B$3</f>
        <v>6.7999999999999989</v>
      </c>
      <c r="B57">
        <f>+B56-B$4</f>
        <v>-1.3999999999999997</v>
      </c>
      <c r="C57">
        <f t="shared" si="8"/>
        <v>184.59999999999974</v>
      </c>
      <c r="D57">
        <f t="shared" si="1"/>
        <v>-4.8571428571428577</v>
      </c>
      <c r="E57">
        <f>+G$3*A57*B57/(A57*(B57-A57))-G$3/2</f>
        <v>-37.731366996420064</v>
      </c>
      <c r="F57" s="1">
        <f t="shared" si="4"/>
        <v>-454.13840139971666</v>
      </c>
      <c r="G57" s="1">
        <f t="shared" si="5"/>
        <v>923.7486032508541</v>
      </c>
      <c r="H57" s="1">
        <f>+SIN(C57*PI()/180)*G$3/2+F57</f>
        <v>-458.73346128524906</v>
      </c>
      <c r="I57" s="1">
        <f>-COS(C57*PI()/180)*G$3/2+G57</f>
        <v>980.85982609418079</v>
      </c>
      <c r="J57" s="1">
        <f>-SIN(C57*PI()/180)*G$3/2+F57</f>
        <v>-449.54334151418425</v>
      </c>
      <c r="K57" s="1">
        <f>COS(C57*PI()/180)*G$3/2+G57</f>
        <v>866.63738040752742</v>
      </c>
    </row>
    <row r="58" spans="1:11">
      <c r="A58">
        <f>+A57-B$3</f>
        <v>6.1999999999999993</v>
      </c>
      <c r="B58">
        <f>+B57-B$4</f>
        <v>-2.5999999999999996</v>
      </c>
      <c r="C58">
        <f t="shared" si="8"/>
        <v>193.39999999999975</v>
      </c>
      <c r="D58">
        <f t="shared" si="1"/>
        <v>-2.3846153846153846</v>
      </c>
      <c r="E58">
        <f>+G$3*A58*B58/(A58*(B58-A58))-G$3/2</f>
        <v>-23.439182528079129</v>
      </c>
      <c r="F58" s="1">
        <f t="shared" si="4"/>
        <v>-457.69407942585917</v>
      </c>
      <c r="G58" s="1">
        <f t="shared" si="5"/>
        <v>923.18543917670934</v>
      </c>
      <c r="H58" s="1">
        <f>+SIN(C58*PI()/180)*G$3/2+F58</f>
        <v>-470.97225620707923</v>
      </c>
      <c r="I58" s="1">
        <f>-COS(C58*PI()/180)*G$3/2+G58</f>
        <v>978.92139141023995</v>
      </c>
      <c r="J58" s="1">
        <f>-SIN(C58*PI()/180)*G$3/2+F58</f>
        <v>-444.41590264463912</v>
      </c>
      <c r="K58" s="1">
        <f>COS(C58*PI()/180)*G$3/2+G58</f>
        <v>867.44948694317873</v>
      </c>
    </row>
    <row r="59" spans="1:11">
      <c r="A59">
        <f>+A58-B$3</f>
        <v>5.6</v>
      </c>
      <c r="B59">
        <f>+B58-B$4</f>
        <v>-3.8</v>
      </c>
      <c r="C59">
        <f t="shared" si="8"/>
        <v>202.79999999999976</v>
      </c>
      <c r="D59">
        <f t="shared" si="1"/>
        <v>-1.4736842105263157</v>
      </c>
      <c r="E59">
        <f>+G$3*A59*B59/(A59*(B59-A59))-G$3/2</f>
        <v>-10.971532247185969</v>
      </c>
      <c r="F59" s="1">
        <f t="shared" si="4"/>
        <v>-459.40500774278917</v>
      </c>
      <c r="G59" s="1">
        <f t="shared" si="5"/>
        <v>922.62622160337401</v>
      </c>
      <c r="H59" s="1">
        <f>+SIN(C59*PI()/180)*G$3/2+F59</f>
        <v>-481.60801534203142</v>
      </c>
      <c r="I59" s="1">
        <f>-COS(C59*PI()/180)*G$3/2+G59</f>
        <v>975.44508947802399</v>
      </c>
      <c r="J59" s="1">
        <f>-SIN(C59*PI()/180)*G$3/2+F59</f>
        <v>-437.20200014354691</v>
      </c>
      <c r="K59" s="1">
        <f>COS(C59*PI()/180)*G$3/2+G59</f>
        <v>869.80735372872402</v>
      </c>
    </row>
    <row r="60" spans="1:11">
      <c r="A60">
        <f>+A59-B$3</f>
        <v>5</v>
      </c>
      <c r="B60">
        <f>+B59-B$4</f>
        <v>-5</v>
      </c>
      <c r="C60">
        <f t="shared" si="8"/>
        <v>212.79999999999976</v>
      </c>
      <c r="D60">
        <f t="shared" si="1"/>
        <v>-1</v>
      </c>
      <c r="E60">
        <f>+G$3*A60*B60/(A60*(B60-A60))-G$3/2</f>
        <v>0</v>
      </c>
      <c r="F60" s="1">
        <f t="shared" si="4"/>
        <v>-459.40500774278917</v>
      </c>
      <c r="G60" s="1">
        <f t="shared" si="5"/>
        <v>922.62622160337401</v>
      </c>
      <c r="H60" s="1">
        <f>+SIN(C60*PI()/180)*G$3/2+F60</f>
        <v>-490.44260191957528</v>
      </c>
      <c r="I60" s="1">
        <f>-COS(C60*PI()/180)*G$3/2+G60</f>
        <v>970.78714038332339</v>
      </c>
      <c r="J60" s="1">
        <f>-SIN(C60*PI()/180)*G$3/2+F60</f>
        <v>-428.36741356600305</v>
      </c>
      <c r="K60" s="1">
        <f>COS(C60*PI()/180)*G$3/2+G60</f>
        <v>874.46530282342462</v>
      </c>
    </row>
    <row r="61" spans="1:11">
      <c r="A61">
        <f>+A60</f>
        <v>5</v>
      </c>
      <c r="B61">
        <f>+B60</f>
        <v>-5</v>
      </c>
      <c r="C61">
        <f t="shared" si="8"/>
        <v>222.79999999999976</v>
      </c>
      <c r="D61">
        <f t="shared" si="1"/>
        <v>-1</v>
      </c>
      <c r="E61">
        <f>+G$3*A61*B61/(A61*(B61-A61))-G$3/2</f>
        <v>0</v>
      </c>
      <c r="F61" s="1">
        <f t="shared" si="4"/>
        <v>-459.40500774278917</v>
      </c>
      <c r="G61" s="1">
        <f t="shared" si="5"/>
        <v>922.62622160337401</v>
      </c>
      <c r="H61" s="1">
        <f>+SIN(C61*PI()/180)*G$3/2+F61</f>
        <v>-498.3341269038379</v>
      </c>
      <c r="I61" s="1">
        <f>-COS(C61*PI()/180)*G$3/2+G61</f>
        <v>964.66584614209478</v>
      </c>
      <c r="J61" s="1">
        <f>-SIN(C61*PI()/180)*G$3/2+F61</f>
        <v>-420.47588858174043</v>
      </c>
      <c r="K61" s="1">
        <f>COS(C61*PI()/180)*G$3/2+G61</f>
        <v>880.58659706465323</v>
      </c>
    </row>
    <row r="62" spans="1:11">
      <c r="A62">
        <f t="shared" ref="A62:A64" si="9">+A61</f>
        <v>5</v>
      </c>
      <c r="B62">
        <f t="shared" ref="B62:B64" si="10">+B61</f>
        <v>-5</v>
      </c>
      <c r="C62">
        <f t="shared" si="8"/>
        <v>232.79999999999976</v>
      </c>
      <c r="D62">
        <f t="shared" si="1"/>
        <v>-1</v>
      </c>
      <c r="E62">
        <f>+G$3*A62*B62/(A62*(B62-A62))-G$3/2</f>
        <v>0</v>
      </c>
      <c r="F62" s="1">
        <f t="shared" si="4"/>
        <v>-459.40500774278917</v>
      </c>
      <c r="G62" s="1">
        <f t="shared" si="5"/>
        <v>922.62622160337401</v>
      </c>
      <c r="H62" s="1">
        <f>+SIN(C62*PI()/180)*G$3/2+F62</f>
        <v>-505.04281030147689</v>
      </c>
      <c r="I62" s="1">
        <f>-COS(C62*PI()/180)*G$3/2+G62</f>
        <v>957.26719918233357</v>
      </c>
      <c r="J62" s="1">
        <f>-SIN(C62*PI()/180)*G$3/2+F62</f>
        <v>-413.76720518410144</v>
      </c>
      <c r="K62" s="1">
        <f>COS(C62*PI()/180)*G$3/2+G62</f>
        <v>887.98524402441444</v>
      </c>
    </row>
    <row r="63" spans="1:11">
      <c r="A63">
        <f t="shared" si="9"/>
        <v>5</v>
      </c>
      <c r="B63">
        <f t="shared" si="10"/>
        <v>-5</v>
      </c>
      <c r="C63">
        <f t="shared" si="8"/>
        <v>242.79999999999976</v>
      </c>
      <c r="D63">
        <f t="shared" si="1"/>
        <v>-1</v>
      </c>
      <c r="E63">
        <f>+G$3*A63*B63/(A63*(B63-A63))-G$3/2</f>
        <v>0</v>
      </c>
      <c r="F63" s="1">
        <f t="shared" si="4"/>
        <v>-459.40500774278917</v>
      </c>
      <c r="G63" s="1">
        <f t="shared" si="5"/>
        <v>922.62622160337401</v>
      </c>
      <c r="H63" s="1">
        <f>+SIN(C63*PI()/180)*G$3/2+F63</f>
        <v>-510.36481216221256</v>
      </c>
      <c r="I63" s="1">
        <f>-COS(C63*PI()/180)*G$3/2+G63</f>
        <v>948.81600364801614</v>
      </c>
      <c r="J63" s="1">
        <f>-SIN(C63*PI()/180)*G$3/2+F63</f>
        <v>-408.44520332336577</v>
      </c>
      <c r="K63" s="1">
        <f>COS(C63*PI()/180)*G$3/2+G63</f>
        <v>896.43643955873188</v>
      </c>
    </row>
    <row r="64" spans="1:11">
      <c r="A64">
        <f t="shared" si="9"/>
        <v>5</v>
      </c>
      <c r="B64">
        <f t="shared" si="10"/>
        <v>-5</v>
      </c>
      <c r="C64">
        <f t="shared" si="8"/>
        <v>252.79999999999976</v>
      </c>
      <c r="D64">
        <f t="shared" si="1"/>
        <v>-1</v>
      </c>
      <c r="E64">
        <f>+G$3*A64*B64/(A64*(B64-A64))-G$3/2</f>
        <v>0</v>
      </c>
      <c r="F64" s="1">
        <f t="shared" si="4"/>
        <v>-459.40500774278917</v>
      </c>
      <c r="G64" s="1">
        <f t="shared" si="5"/>
        <v>922.62622160337401</v>
      </c>
      <c r="H64" s="1">
        <f>+SIN(C64*PI()/180)*G$3/2+F64</f>
        <v>-514.13842615256931</v>
      </c>
      <c r="I64" s="1">
        <f>-COS(C64*PI()/180)*G$3/2+G64</f>
        <v>939.56904483894152</v>
      </c>
      <c r="J64" s="1">
        <f>-SIN(C64*PI()/180)*G$3/2+F64</f>
        <v>-404.67158933300902</v>
      </c>
      <c r="K64" s="1">
        <f>COS(C64*PI()/180)*G$3/2+G64</f>
        <v>905.68339836780649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Continental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jh2295</dc:creator>
  <cp:lastModifiedBy>Jan Heynen</cp:lastModifiedBy>
  <dcterms:created xsi:type="dcterms:W3CDTF">2013-06-17T14:27:15Z</dcterms:created>
  <dcterms:modified xsi:type="dcterms:W3CDTF">2016-02-27T18:27:54Z</dcterms:modified>
</cp:coreProperties>
</file>